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<sst xmlns="http://schemas.openxmlformats.org/spreadsheetml/2006/main" count="1030" uniqueCount="379">
  <si>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</si>
  <si>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</si>
  <si>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</si>
  <si>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</si>
  <si>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</si>
  <si>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</si>
  <si>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</si>
  <si>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</si>
  <si>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</si>
  <si>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</si>
  <si>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</si>
  <si>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</si>
  <si>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</si>
  <si>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</si>
  <si>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</si>
  <si>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</si>
  <si>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</si>
  <si>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</si>
  <si>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</si>
  <si>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</si>
  <si>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</si>
  <si>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</si>
  <si>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</si>
  <si>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</si>
  <si>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</si>
  <si>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</si>
  <si>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</si>
  <si>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</si>
  <si>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</si>
  <si>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</si>
  <si>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</si>
  <si>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</si>
  <si>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</si>
  <si>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</si>
  <si>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</si>
  <si>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</si>
  <si>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</si>
  <si>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</si>
  <si>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</si>
  <si>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</si>
  <si>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</si>
  <si>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</si>
  <si>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</si>
  <si>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</si>
  <si>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</si>
  <si>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</si>
  <si>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</si>
  <si>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</si>
  <si>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</si>
  <si>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</si>
  <si>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</si>
  <si>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</si>
  <si>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</si>
  <si>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</si>
  <si>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</si>
  <si>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</si>
  <si>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</si>
  <si>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</si>
  <si>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</si>
  <si>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</si>
  <si>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</si>
  <si>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</si>
  <si>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</si>
  <si>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</si>
  <si>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</si>
  <si>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</si>
  <si>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</si>
  <si>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</si>
  <si>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</si>
  <si>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</si>
  <si>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</si>
  <si>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</si>
  <si>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</si>
  <si>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</si>
  <si>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</si>
  <si>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</si>
  <si>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</si>
  <si>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</si>
  <si>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</si>
  <si>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</si>
  <si>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</si>
  <si>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</si>
  <si>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</si>
  <si>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</si>
  <si>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</si>
  <si>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</si>
  <si>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</si>
  <si>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</si>
  <si>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</si>
  <si>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</si>
  <si>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</si>
  <si>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</si>
  <si>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</si>
  <si>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</si>
  <si>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</si>
  <si>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</si>
  <si>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</si>
  <si>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</si>
  <si>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</si>
  <si>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</si>
  <si>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</si>
  <si>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</si>
  <si>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</si>
  <si>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</si>
  <si>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</si>
  <si>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</si>
  <si>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</si>
  <si>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</si>
  <si>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</si>
  <si>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</si>
  <si>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</si>
  <si>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</si>
  <si>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</si>
  <si>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</si>
  <si>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</si>
  <si>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</si>
  <si>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</si>
  <si>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</si>
  <si>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</si>
  <si>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</si>
  <si>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</si>
  <si>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</si>
  <si>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</si>
  <si>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</si>
  <si>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</si>
  <si>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</si>
  <si>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</si>
  <si>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</si>
  <si>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</si>
  <si>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</si>
  <si>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</si>
  <si>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</si>
  <si>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</si>
  <si>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</si>
  <si>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</si>
  <si>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</si>
  <si>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</si>
  <si>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</si>
  <si>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</si>
  <si>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</si>
  <si>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</si>
  <si>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</si>
  <si>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</si>
  <si>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</si>
  <si>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</si>
  <si>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</si>
  <si>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</si>
  <si>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</si>
  <si>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</si>
  <si>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</si>
  <si>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</si>
  <si>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</si>
  <si>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</si>
  <si>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</si>
  <si>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</si>
  <si>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</si>
  <si>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</si>
  <si>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</si>
  <si>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</si>
  <si>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</si>
  <si>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</si>
  <si>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</si>
  <si>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</si>
  <si>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</si>
  <si>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</si>
  <si>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</si>
  <si>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</si>
  <si>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</si>
  <si>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</si>
  <si>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</si>
  <si>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</si>
  <si>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</si>
  <si>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</si>
  <si>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</si>
  <si>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</si>
  <si>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</si>
  <si>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</si>
  <si>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</si>
  <si>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</si>
  <si>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</si>
  <si>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</si>
  <si>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</si>
  <si>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</si>
  <si>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</si>
  <si>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</si>
  <si>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</si>
  <si>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</si>
  <si>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</si>
  <si>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</si>
  <si>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</si>
  <si>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</si>
  <si>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</si>
  <si>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</si>
  <si>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</si>
  <si>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</si>
  <si>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</si>
  <si>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</si>
  <si>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</si>
  <si>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</si>
  <si>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</si>
  <si>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</si>
  <si>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</si>
  <si>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</si>
  <si>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</si>
  <si>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</si>
  <si>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</si>
  <si>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</si>
  <si>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</si>
  <si>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</si>
  <si>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</si>
  <si>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</si>
  <si>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</si>
  <si>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</si>
  <si>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</si>
  <si>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</si>
  <si>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</si>
  <si>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</si>
  <si>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</si>
  <si>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</si>
  <si>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</si>
  <si>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</si>
  <si>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</si>
  <si>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</si>
  <si>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</si>
  <si>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</si>
  <si>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</si>
  <si>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</si>
  <si>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</si>
  <si>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</si>
  <si>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</si>
  <si>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</si>
  <si>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</si>
  <si>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</si>
  <si>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</si>
  <si>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</si>
  <si>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</si>
  <si>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</si>
  <si>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</si>
  <si>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</si>
  <si>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</si>
  <si>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</si>
  <si>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</si>
  <si>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</si>
  <si>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</si>
  <si>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</si>
  <si>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</si>
  <si>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</si>
  <si>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</si>
  <si>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</si>
  <si>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</si>
  <si>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</si>
  <si>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</si>
  <si>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</si>
  <si>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</si>
  <si>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</si>
  <si>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</si>
  <si>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</si>
  <si>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</si>
  <si>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</si>
  <si>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</si>
  <si>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</si>
  <si>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</si>
  <si>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</si>
  <si>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</si>
  <si>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</si>
  <si>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</si>
  <si>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</si>
  <si>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</si>
  <si>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</si>
  <si>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</si>
  <si>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</si>
  <si>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</si>
  <si>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</si>
  <si>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</si>
  <si>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</si>
  <si>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</si>
  <si>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</si>
  <si>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</si>
  <si>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</si>
  <si>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</si>
  <si>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</si>
  <si>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</si>
  <si>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</si>
  <si>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</si>
  <si>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</si>
  <si>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</si>
  <si>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</si>
  <si>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</si>
  <si>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</si>
  <si>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</si>
  <si>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</si>
  <si>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</si>
  <si>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</si>
  <si>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</si>
  <si>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</si>
  <si>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</si>
  <si>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</si>
  <si>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</si>
  <si>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</si>
  <si>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</si>
  <si>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</si>
  <si>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</si>
  <si>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</si>
  <si>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</si>
  <si>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</si>
  <si>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</si>
  <si>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</si>
  <si>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</si>
  <si>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</si>
  <si>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</si>
  <si>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</si>
  <si>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</si>
  <si>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</si>
  <si>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</si>
  <si>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</si>
  <si>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</si>
  <si>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</si>
  <si>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</si>
  <si>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</si>
  <si>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</si>
  <si>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</si>
  <si>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</si>
  <si>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</si>
  <si>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</si>
  <si>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</si>
  <si>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</si>
  <si>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</si>
  <si>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</si>
  <si>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</si>
  <si>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</si>
  <si>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</si>
  <si>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</si>
  <si>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</si>
  <si>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</si>
  <si>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</si>
  <si>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</si>
  <si>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</si>
  <si>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</si>
  <si>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</si>
  <si>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</si>
  <si>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</si>
  <si>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</si>
  <si>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</si>
  <si>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</si>
  <si>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</si>
  <si>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</si>
  <si>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</si>
  <si>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</si>
  <si>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</si>
  <si>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</si>
  <si>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</si>
  <si>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 xml:space="preserve">       Рыльщикова И.С.</t>
  </si>
  <si>
    <t>0503 05 1 00 99990 244</t>
  </si>
  <si>
    <t>161 116 330501 06000 140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</si>
  <si>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</si>
  <si>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</si>
  <si>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</si>
  <si>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182 101 02030 01 3000 110</t>
  </si>
  <si>
    <t>951 117 01050 01 0000140110180</t>
  </si>
  <si>
    <t>41924,17</t>
  </si>
  <si>
    <t>-41924,17</t>
  </si>
  <si>
    <t>на 1 января 2019 г</t>
  </si>
  <si>
    <t>01.01.2019</t>
  </si>
  <si>
    <t>"9"  января  2019  г</t>
  </si>
  <si>
    <t>-8990900</t>
  </si>
  <si>
    <t>200547,60</t>
  </si>
  <si>
    <t>200600</t>
  </si>
  <si>
    <t>426449,54</t>
  </si>
  <si>
    <t>426500</t>
  </si>
  <si>
    <t>2172</t>
  </si>
  <si>
    <t>2200</t>
  </si>
  <si>
    <t>16182,90</t>
  </si>
  <si>
    <t>16200</t>
  </si>
  <si>
    <t>41953,04</t>
  </si>
  <si>
    <t>8946812,15</t>
  </si>
  <si>
    <t>14853,14</t>
  </si>
  <si>
    <t>-14853,14</t>
  </si>
  <si>
    <t>-8978762,98</t>
  </si>
  <si>
    <t>8963909,84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</si>
</sst>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120" zoomScaleSheetLayoutView="120" zoomScalePageLayoutView="0" workbookViewId="0" topLeftCell="B87">
      <selection activeCell="G90" sqref="G90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1" t="s">
        <v>9</v>
      </c>
      <c r="G3" s="212"/>
      <c r="H3" s="212"/>
      <c r="I3" s="213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4"/>
      <c r="G4" s="215"/>
      <c r="H4" s="215"/>
      <c r="I4" s="216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D12+D37+D42+D47+D48+D49+D51+D52+D53+D54+D59+D60+D76+D78+D79+D55+D50+D57+D45+D75+D80+D31+D46+D56+D58</f>
        <v>8946812.15</v>
      </c>
      <c r="E10" s="79">
        <f>E12+E37+E42+E47+E48+E49+E51+E52+E53+E54+E59+E60+E76+E78+E79+E55+E50+E57+E45+E75+E80+E31+E46+E56+E58</f>
        <v>8946812.15</v>
      </c>
      <c r="F10" s="79">
        <f>F12+F37+F42+F47+F48+F49+F51+F52+F53+F54+F59+F60+F76+F78+F79+F55+F50+F57+F45+F75+F80+F31+F58+F46+F56</f>
        <v>8943158.88</v>
      </c>
      <c r="G10" s="42" t="s">
        <v>126</v>
      </c>
      <c r="H10" s="43" t="s">
        <v>126</v>
      </c>
      <c r="I10" s="44">
        <f>F10</f>
        <v>8943158.88</v>
      </c>
      <c r="J10" s="45">
        <f>D10-F10</f>
        <v>3653.269999999553</v>
      </c>
      <c r="K10" s="45">
        <f>E10-F10</f>
        <v>3653.269999999553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3521000</v>
      </c>
      <c r="E12" s="79">
        <f>E19+E27+E28+E32+E34+E35+E36+E29</f>
        <v>3521000</v>
      </c>
      <c r="F12" s="51">
        <f>F19+F27+F28+F32+F34+F36+F35</f>
        <v>3520671.36</v>
      </c>
      <c r="G12" s="46" t="s">
        <v>126</v>
      </c>
      <c r="H12" s="46" t="s">
        <v>126</v>
      </c>
      <c r="I12" s="44">
        <f aca="true" t="shared" si="0" ref="I12:I26">F12</f>
        <v>3520671.36</v>
      </c>
      <c r="J12" s="45">
        <f aca="true" t="shared" si="1" ref="J12:J87">D12-F12</f>
        <v>328.6400000001304</v>
      </c>
      <c r="K12" s="45">
        <f aca="true" t="shared" si="2" ref="K12:K82">E12-F12</f>
        <v>328.6400000001304</v>
      </c>
    </row>
    <row r="13" spans="1:11" ht="16.5" customHeight="1">
      <c r="A13" s="39" t="s">
        <v>228</v>
      </c>
      <c r="B13" s="74"/>
      <c r="C13" s="51"/>
      <c r="D13" s="79">
        <f>D20+D21+D22+D23+D24+D25</f>
        <v>3268100</v>
      </c>
      <c r="E13" s="79">
        <f>E20+E21+E22+E23+E24+E25</f>
        <v>3268100</v>
      </c>
      <c r="F13" s="79">
        <f>F20+F21+F22+F23+F24+F25</f>
        <v>3267872.18</v>
      </c>
      <c r="G13" s="46"/>
      <c r="H13" s="46"/>
      <c r="I13" s="44">
        <f>F13</f>
        <v>3267872.18</v>
      </c>
      <c r="J13" s="45">
        <f t="shared" si="1"/>
        <v>227.81999999983236</v>
      </c>
      <c r="K13" s="45">
        <f t="shared" si="2"/>
        <v>227.81999999983236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3448800</v>
      </c>
      <c r="E19" s="79">
        <f>E20+E21+E22+E23+E24+E25+E26</f>
        <v>3448800</v>
      </c>
      <c r="F19" s="79">
        <f>F20+F21+F22+F23+F24+F25+F26</f>
        <v>3448529.46</v>
      </c>
      <c r="G19" s="46" t="s">
        <v>126</v>
      </c>
      <c r="H19" s="46" t="s">
        <v>126</v>
      </c>
      <c r="I19" s="44">
        <f>F19</f>
        <v>3448529.46</v>
      </c>
      <c r="J19" s="45">
        <f t="shared" si="1"/>
        <v>270.54000000003725</v>
      </c>
      <c r="K19" s="45">
        <f t="shared" si="2"/>
        <v>270.54000000003725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2028900</v>
      </c>
      <c r="E20" s="80">
        <v>2028900</v>
      </c>
      <c r="F20" s="80">
        <v>2028874.62</v>
      </c>
      <c r="G20" s="46" t="s">
        <v>126</v>
      </c>
      <c r="H20" s="46" t="s">
        <v>126</v>
      </c>
      <c r="I20" s="48">
        <f>F20</f>
        <v>2028874.62</v>
      </c>
      <c r="J20" s="201">
        <f t="shared" si="1"/>
        <v>25.37999999988824</v>
      </c>
      <c r="K20" s="201">
        <f t="shared" si="2"/>
        <v>25.37999999988824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366</v>
      </c>
      <c r="E21" s="80">
        <v>200600</v>
      </c>
      <c r="F21" s="52" t="s">
        <v>365</v>
      </c>
      <c r="G21" s="46" t="s">
        <v>126</v>
      </c>
      <c r="H21" s="46" t="s">
        <v>126</v>
      </c>
      <c r="I21" s="48" t="str">
        <f t="shared" si="0"/>
        <v>200547,60</v>
      </c>
      <c r="J21" s="201">
        <f t="shared" si="1"/>
        <v>52.39999999999418</v>
      </c>
      <c r="K21" s="201">
        <f t="shared" si="2"/>
        <v>52.39999999999418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611900</v>
      </c>
      <c r="E22" s="80">
        <v>611900</v>
      </c>
      <c r="F22" s="195">
        <v>611800.42</v>
      </c>
      <c r="G22" s="50" t="s">
        <v>126</v>
      </c>
      <c r="H22" s="50" t="s">
        <v>126</v>
      </c>
      <c r="I22" s="202">
        <f>F22</f>
        <v>611800.42</v>
      </c>
      <c r="J22" s="201">
        <f t="shared" si="1"/>
        <v>99.57999999995809</v>
      </c>
      <c r="K22" s="201">
        <f t="shared" si="2"/>
        <v>99.57999999995809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0</v>
      </c>
      <c r="E23" s="80">
        <v>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0</v>
      </c>
      <c r="K23" s="201">
        <f t="shared" si="2"/>
        <v>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368</v>
      </c>
      <c r="E24" s="80">
        <v>426500</v>
      </c>
      <c r="F24" s="52" t="s">
        <v>367</v>
      </c>
      <c r="G24" s="43" t="s">
        <v>126</v>
      </c>
      <c r="H24" s="46" t="s">
        <v>126</v>
      </c>
      <c r="I24" s="48" t="str">
        <f t="shared" si="0"/>
        <v>426449,54</v>
      </c>
      <c r="J24" s="201">
        <f t="shared" si="1"/>
        <v>50.460000000020955</v>
      </c>
      <c r="K24" s="201">
        <f t="shared" si="2"/>
        <v>50.460000000020955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180700</v>
      </c>
      <c r="E26" s="80">
        <v>180700</v>
      </c>
      <c r="F26" s="80">
        <v>180657.28</v>
      </c>
      <c r="G26" s="46" t="s">
        <v>126</v>
      </c>
      <c r="H26" s="46" t="s">
        <v>126</v>
      </c>
      <c r="I26" s="48">
        <f t="shared" si="0"/>
        <v>180657.28</v>
      </c>
      <c r="J26" s="201">
        <f t="shared" si="1"/>
        <v>42.720000000001164</v>
      </c>
      <c r="K26" s="201">
        <f t="shared" si="2"/>
        <v>42.720000000001164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0</v>
      </c>
      <c r="E29" s="80">
        <v>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0</v>
      </c>
      <c r="K29" s="201">
        <f>E29-F29</f>
        <v>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0</v>
      </c>
      <c r="E30" s="80">
        <v>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0</v>
      </c>
      <c r="K30" s="201">
        <f>E30-F30</f>
        <v>0</v>
      </c>
    </row>
    <row r="31" spans="1:11" ht="26.25" customHeight="1" hidden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10500</v>
      </c>
      <c r="E32" s="80">
        <v>10500</v>
      </c>
      <c r="F32" s="80">
        <v>10500</v>
      </c>
      <c r="G32" s="46" t="s">
        <v>126</v>
      </c>
      <c r="H32" s="46" t="s">
        <v>126</v>
      </c>
      <c r="I32" s="46">
        <f t="shared" si="3"/>
        <v>10500</v>
      </c>
      <c r="J32" s="201">
        <f t="shared" si="1"/>
        <v>0</v>
      </c>
      <c r="K32" s="201">
        <f t="shared" si="2"/>
        <v>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43300</v>
      </c>
      <c r="E34" s="80">
        <v>43300</v>
      </c>
      <c r="F34" s="80">
        <v>43287</v>
      </c>
      <c r="G34" s="46" t="s">
        <v>126</v>
      </c>
      <c r="H34" s="46" t="s">
        <v>126</v>
      </c>
      <c r="I34" s="48">
        <f t="shared" si="3"/>
        <v>43287</v>
      </c>
      <c r="J34" s="201">
        <f t="shared" si="1"/>
        <v>13</v>
      </c>
      <c r="K34" s="201">
        <f t="shared" si="2"/>
        <v>13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370</v>
      </c>
      <c r="E35" s="80">
        <v>2200</v>
      </c>
      <c r="F35" s="52" t="s">
        <v>369</v>
      </c>
      <c r="G35" s="46" t="s">
        <v>126</v>
      </c>
      <c r="H35" s="46" t="s">
        <v>126</v>
      </c>
      <c r="I35" s="48" t="str">
        <f t="shared" si="3"/>
        <v>2172</v>
      </c>
      <c r="J35" s="201">
        <f>D35-F35</f>
        <v>28</v>
      </c>
      <c r="K35" s="201">
        <f>J35</f>
        <v>28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372</v>
      </c>
      <c r="E36" s="80">
        <v>16200</v>
      </c>
      <c r="F36" s="52" t="s">
        <v>371</v>
      </c>
      <c r="G36" s="46" t="s">
        <v>126</v>
      </c>
      <c r="H36" s="46" t="s">
        <v>126</v>
      </c>
      <c r="I36" s="48">
        <v>16182.9</v>
      </c>
      <c r="J36" s="201">
        <f t="shared" si="1"/>
        <v>17.100000000000364</v>
      </c>
      <c r="K36" s="201">
        <f>J36</f>
        <v>17.100000000000364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192700</v>
      </c>
      <c r="E37" s="79">
        <f>E38+E39+E40</f>
        <v>192700</v>
      </c>
      <c r="F37" s="79">
        <f>F38+F39+F40</f>
        <v>192700</v>
      </c>
      <c r="G37" s="46" t="s">
        <v>126</v>
      </c>
      <c r="H37" s="46" t="s">
        <v>126</v>
      </c>
      <c r="I37" s="44">
        <f>F37</f>
        <v>192700</v>
      </c>
      <c r="J37" s="45">
        <f t="shared" si="1"/>
        <v>0</v>
      </c>
      <c r="K37" s="45">
        <f t="shared" si="2"/>
        <v>0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138917.37</v>
      </c>
      <c r="E38" s="80">
        <v>138917.37</v>
      </c>
      <c r="F38" s="80">
        <v>138917.37</v>
      </c>
      <c r="G38" s="46" t="s">
        <v>126</v>
      </c>
      <c r="H38" s="46" t="s">
        <v>126</v>
      </c>
      <c r="I38" s="206">
        <f>F38</f>
        <v>138917.37</v>
      </c>
      <c r="J38" s="201">
        <f t="shared" si="1"/>
        <v>0</v>
      </c>
      <c r="K38" s="201">
        <f t="shared" si="2"/>
        <v>0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373</v>
      </c>
      <c r="E39" s="52" t="s">
        <v>373</v>
      </c>
      <c r="F39" s="52" t="s">
        <v>373</v>
      </c>
      <c r="G39" s="46" t="s">
        <v>126</v>
      </c>
      <c r="H39" s="46" t="s">
        <v>126</v>
      </c>
      <c r="I39" s="203" t="str">
        <f>F39</f>
        <v>41953,04</v>
      </c>
      <c r="J39" s="201">
        <f t="shared" si="1"/>
        <v>0</v>
      </c>
      <c r="K39" s="201">
        <f t="shared" si="2"/>
        <v>0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>
        <v>11829.59</v>
      </c>
      <c r="E40" s="80">
        <v>11829.59</v>
      </c>
      <c r="F40" s="80">
        <v>11829.59</v>
      </c>
      <c r="G40" s="46" t="s">
        <v>126</v>
      </c>
      <c r="H40" s="46" t="s">
        <v>126</v>
      </c>
      <c r="I40" s="48">
        <f>F40</f>
        <v>11829.59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4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79">
        <v>52719.15</v>
      </c>
      <c r="E42" s="79">
        <v>52719.15</v>
      </c>
      <c r="F42" s="79">
        <v>52719.15</v>
      </c>
      <c r="G42" s="46" t="s">
        <v>126</v>
      </c>
      <c r="H42" s="46" t="s">
        <v>126</v>
      </c>
      <c r="I42" s="48">
        <f t="shared" si="4"/>
        <v>52719.15</v>
      </c>
      <c r="J42" s="201">
        <f t="shared" si="1"/>
        <v>0</v>
      </c>
      <c r="K42" s="201">
        <f t="shared" si="2"/>
        <v>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354</v>
      </c>
      <c r="B46" s="24" t="s">
        <v>170</v>
      </c>
      <c r="C46" s="52" t="s">
        <v>343</v>
      </c>
      <c r="D46" s="80">
        <v>23200</v>
      </c>
      <c r="E46" s="80">
        <v>23200</v>
      </c>
      <c r="F46" s="80">
        <v>23200</v>
      </c>
      <c r="G46" s="46" t="s">
        <v>126</v>
      </c>
      <c r="H46" s="46" t="s">
        <v>126</v>
      </c>
      <c r="I46" s="48">
        <f>F46</f>
        <v>23200</v>
      </c>
      <c r="J46" s="201">
        <f>D46-F46</f>
        <v>0</v>
      </c>
      <c r="K46" s="201">
        <f>E46-F46</f>
        <v>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1039100</v>
      </c>
      <c r="E47" s="80">
        <v>1039100</v>
      </c>
      <c r="F47" s="80">
        <v>1036332.15</v>
      </c>
      <c r="G47" s="46" t="s">
        <v>126</v>
      </c>
      <c r="H47" s="46" t="s">
        <v>126</v>
      </c>
      <c r="I47" s="48">
        <f t="shared" si="4"/>
        <v>1036332.15</v>
      </c>
      <c r="J47" s="201">
        <f t="shared" si="1"/>
        <v>2767.8499999999767</v>
      </c>
      <c r="K47" s="201">
        <f t="shared" si="2"/>
        <v>2767.8499999999767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408500</v>
      </c>
      <c r="E49" s="80">
        <v>408500</v>
      </c>
      <c r="F49" s="80">
        <v>408500</v>
      </c>
      <c r="G49" s="46" t="s">
        <v>126</v>
      </c>
      <c r="H49" s="46" t="s">
        <v>126</v>
      </c>
      <c r="I49" s="46">
        <f t="shared" si="4"/>
        <v>408500</v>
      </c>
      <c r="J49" s="201">
        <f t="shared" si="1"/>
        <v>0</v>
      </c>
      <c r="K49" s="201">
        <f t="shared" si="2"/>
        <v>0</v>
      </c>
    </row>
    <row r="50" spans="1:11" ht="57" customHeight="1" hidden="1">
      <c r="A50" s="205" t="s">
        <v>326</v>
      </c>
      <c r="B50" s="24" t="s">
        <v>190</v>
      </c>
      <c r="C50" s="52" t="s">
        <v>327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319</v>
      </c>
      <c r="B51" s="24" t="s">
        <v>170</v>
      </c>
      <c r="C51" s="52" t="s">
        <v>320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64270</v>
      </c>
      <c r="E52" s="80">
        <v>64270</v>
      </c>
      <c r="F52" s="80">
        <v>64260.73</v>
      </c>
      <c r="G52" s="46" t="s">
        <v>126</v>
      </c>
      <c r="H52" s="46" t="s">
        <v>126</v>
      </c>
      <c r="I52" s="48">
        <f t="shared" si="4"/>
        <v>64260.73</v>
      </c>
      <c r="J52" s="201">
        <f t="shared" si="1"/>
        <v>9.269999999996799</v>
      </c>
      <c r="K52" s="201">
        <f t="shared" si="2"/>
        <v>9.269999999996799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13650</v>
      </c>
      <c r="E53" s="80">
        <v>13650</v>
      </c>
      <c r="F53" s="80">
        <v>13588.96</v>
      </c>
      <c r="G53" s="46" t="s">
        <v>126</v>
      </c>
      <c r="H53" s="46" t="s">
        <v>126</v>
      </c>
      <c r="I53" s="48">
        <f t="shared" si="4"/>
        <v>13588.96</v>
      </c>
      <c r="J53" s="201">
        <f t="shared" si="1"/>
        <v>61.04000000000087</v>
      </c>
      <c r="K53" s="201">
        <f t="shared" si="2"/>
        <v>61.04000000000087</v>
      </c>
    </row>
    <row r="54" spans="1:11" ht="80.25" customHeight="1" hidden="1">
      <c r="A54" s="36" t="s">
        <v>318</v>
      </c>
      <c r="B54" s="24" t="s">
        <v>170</v>
      </c>
      <c r="C54" s="52" t="s">
        <v>315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317</v>
      </c>
      <c r="B55" s="24" t="s">
        <v>170</v>
      </c>
      <c r="C55" s="52" t="s">
        <v>316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355</v>
      </c>
      <c r="B56" s="24" t="s">
        <v>170</v>
      </c>
      <c r="C56" s="52" t="s">
        <v>315</v>
      </c>
      <c r="D56" s="80">
        <v>16500</v>
      </c>
      <c r="E56" s="80">
        <v>16500</v>
      </c>
      <c r="F56" s="80">
        <v>16434.19</v>
      </c>
      <c r="G56" s="46" t="s">
        <v>126</v>
      </c>
      <c r="H56" s="46" t="s">
        <v>126</v>
      </c>
      <c r="I56" s="48">
        <f>F56</f>
        <v>16434.19</v>
      </c>
      <c r="J56" s="201">
        <f>D56-F56</f>
        <v>65.81000000000131</v>
      </c>
      <c r="K56" s="201">
        <f>E56-F56</f>
        <v>65.81000000000131</v>
      </c>
    </row>
    <row r="57" spans="1:11" ht="48" customHeight="1">
      <c r="A57" s="36" t="s">
        <v>328</v>
      </c>
      <c r="B57" s="24" t="s">
        <v>170</v>
      </c>
      <c r="C57" s="52" t="s">
        <v>352</v>
      </c>
      <c r="D57" s="80">
        <v>56000</v>
      </c>
      <c r="E57" s="80">
        <v>56000</v>
      </c>
      <c r="F57" s="80">
        <v>55980</v>
      </c>
      <c r="G57" s="46" t="s">
        <v>126</v>
      </c>
      <c r="H57" s="46" t="s">
        <v>126</v>
      </c>
      <c r="I57" s="80">
        <v>55980</v>
      </c>
      <c r="J57" s="201">
        <f>D57-F57</f>
        <v>20</v>
      </c>
      <c r="K57" s="201">
        <f>E57-F57</f>
        <v>20</v>
      </c>
    </row>
    <row r="58" spans="1:11" ht="81" customHeight="1">
      <c r="A58" s="36" t="s">
        <v>356</v>
      </c>
      <c r="B58" s="24" t="s">
        <v>170</v>
      </c>
      <c r="C58" s="52" t="s">
        <v>316</v>
      </c>
      <c r="D58" s="80">
        <v>37673</v>
      </c>
      <c r="E58" s="80">
        <v>37673</v>
      </c>
      <c r="F58" s="80">
        <v>37673</v>
      </c>
      <c r="G58" s="46" t="s">
        <v>126</v>
      </c>
      <c r="H58" s="46" t="s">
        <v>126</v>
      </c>
      <c r="I58" s="80">
        <v>37673</v>
      </c>
      <c r="J58" s="201">
        <f>D58-F58</f>
        <v>0</v>
      </c>
      <c r="K58" s="201">
        <f>E58-F58</f>
        <v>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21800</v>
      </c>
      <c r="E59" s="80">
        <v>21800</v>
      </c>
      <c r="F59" s="80">
        <v>21800</v>
      </c>
      <c r="G59" s="46" t="s">
        <v>126</v>
      </c>
      <c r="H59" s="46" t="s">
        <v>126</v>
      </c>
      <c r="I59" s="48">
        <f>F59</f>
        <v>21800</v>
      </c>
      <c r="J59" s="201">
        <f t="shared" si="1"/>
        <v>0</v>
      </c>
      <c r="K59" s="201">
        <f t="shared" si="2"/>
        <v>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2486000</v>
      </c>
      <c r="E60" s="80">
        <v>2486000</v>
      </c>
      <c r="F60" s="80">
        <v>2485694.94</v>
      </c>
      <c r="G60" s="46" t="s">
        <v>126</v>
      </c>
      <c r="H60" s="46" t="s">
        <v>126</v>
      </c>
      <c r="I60" s="80">
        <f>F60</f>
        <v>2485694.94</v>
      </c>
      <c r="J60" s="201">
        <f t="shared" si="1"/>
        <v>305.0600000000559</v>
      </c>
      <c r="K60" s="201">
        <f t="shared" si="2"/>
        <v>305.0600000000559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47.25" customHeight="1">
      <c r="A75" s="36" t="s">
        <v>340</v>
      </c>
      <c r="B75" s="24" t="s">
        <v>196</v>
      </c>
      <c r="C75" s="52" t="s">
        <v>339</v>
      </c>
      <c r="D75" s="80">
        <v>782800</v>
      </c>
      <c r="E75" s="80">
        <v>782800</v>
      </c>
      <c r="F75" s="80">
        <v>782800</v>
      </c>
      <c r="G75" s="46" t="s">
        <v>126</v>
      </c>
      <c r="H75" s="46" t="s">
        <v>126</v>
      </c>
      <c r="I75" s="80">
        <v>782800</v>
      </c>
      <c r="J75" s="201">
        <f>D75-F75</f>
        <v>0</v>
      </c>
      <c r="K75" s="201">
        <f>E75-F75</f>
        <v>0</v>
      </c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14900</v>
      </c>
      <c r="E76" s="80">
        <v>14900</v>
      </c>
      <c r="F76" s="80">
        <v>14837.96</v>
      </c>
      <c r="G76" s="46" t="s">
        <v>126</v>
      </c>
      <c r="H76" s="46" t="s">
        <v>126</v>
      </c>
      <c r="I76" s="46">
        <f aca="true" t="shared" si="6" ref="I76:I84">F76</f>
        <v>14837.96</v>
      </c>
      <c r="J76" s="201">
        <f t="shared" si="1"/>
        <v>62.04000000000087</v>
      </c>
      <c r="K76" s="201">
        <f t="shared" si="2"/>
        <v>62.04000000000087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216000</v>
      </c>
      <c r="E78" s="80">
        <v>216000</v>
      </c>
      <c r="F78" s="80">
        <v>215966.44</v>
      </c>
      <c r="G78" s="46" t="s">
        <v>126</v>
      </c>
      <c r="H78" s="46" t="s">
        <v>126</v>
      </c>
      <c r="I78" s="48">
        <f t="shared" si="6"/>
        <v>215966.44</v>
      </c>
      <c r="J78" s="201">
        <f t="shared" si="1"/>
        <v>33.55999999999767</v>
      </c>
      <c r="K78" s="201">
        <f t="shared" si="2"/>
        <v>33.55999999999767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347</v>
      </c>
      <c r="B80" s="25" t="s">
        <v>348</v>
      </c>
      <c r="C80" s="52" t="s">
        <v>349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330</v>
      </c>
      <c r="B81" s="24" t="s">
        <v>170</v>
      </c>
      <c r="C81" s="52" t="s">
        <v>331</v>
      </c>
      <c r="D81" s="80">
        <v>0</v>
      </c>
      <c r="E81" s="80">
        <f>D81</f>
        <v>0</v>
      </c>
      <c r="F81" s="80"/>
      <c r="G81" s="46" t="s">
        <v>126</v>
      </c>
      <c r="H81" s="46" t="s">
        <v>335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330</v>
      </c>
      <c r="B82" s="24" t="s">
        <v>170</v>
      </c>
      <c r="C82" s="52" t="s">
        <v>332</v>
      </c>
      <c r="D82" s="80">
        <v>0</v>
      </c>
      <c r="E82" s="80">
        <f>D82</f>
        <v>0</v>
      </c>
      <c r="F82" s="80"/>
      <c r="G82" s="46" t="s">
        <v>126</v>
      </c>
      <c r="H82" s="46" t="s">
        <v>341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330</v>
      </c>
      <c r="B83" s="24" t="s">
        <v>170</v>
      </c>
      <c r="C83" s="52" t="s">
        <v>333</v>
      </c>
      <c r="D83" s="80">
        <v>0</v>
      </c>
      <c r="E83" s="80">
        <f>D83</f>
        <v>0</v>
      </c>
      <c r="F83" s="80"/>
      <c r="G83" s="46" t="s">
        <v>126</v>
      </c>
      <c r="H83" s="46" t="s">
        <v>336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330</v>
      </c>
      <c r="B84" s="24" t="s">
        <v>170</v>
      </c>
      <c r="C84" s="52" t="s">
        <v>334</v>
      </c>
      <c r="D84" s="80">
        <v>0</v>
      </c>
      <c r="E84" s="80">
        <f>D84</f>
        <v>0</v>
      </c>
      <c r="F84" s="80"/>
      <c r="G84" s="46" t="s">
        <v>126</v>
      </c>
      <c r="H84" s="46" t="s">
        <v>337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375</v>
      </c>
      <c r="G90" s="66" t="s">
        <v>126</v>
      </c>
      <c r="H90" s="66" t="s">
        <v>126</v>
      </c>
      <c r="I90" s="65" t="s">
        <v>375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90">
      <selection activeCell="G103" sqref="G103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7" t="s">
        <v>83</v>
      </c>
      <c r="B1" s="218"/>
      <c r="C1" s="218"/>
      <c r="D1" s="218"/>
      <c r="E1" s="218"/>
      <c r="F1" s="218"/>
      <c r="G1" s="218"/>
      <c r="H1" s="218"/>
      <c r="I1" s="100"/>
    </row>
    <row r="2" spans="1:9" ht="12" customHeight="1">
      <c r="A2" s="217" t="s">
        <v>107</v>
      </c>
      <c r="B2" s="218"/>
      <c r="C2" s="218"/>
      <c r="D2" s="218"/>
      <c r="E2" s="218"/>
      <c r="F2" s="218"/>
      <c r="G2" s="218"/>
      <c r="H2" s="218"/>
      <c r="I2" s="101"/>
    </row>
    <row r="3" spans="1:9" ht="12" customHeight="1">
      <c r="A3" s="217" t="s">
        <v>81</v>
      </c>
      <c r="B3" s="218"/>
      <c r="C3" s="218"/>
      <c r="D3" s="218"/>
      <c r="E3" s="218"/>
      <c r="F3" s="218"/>
      <c r="G3" s="218"/>
      <c r="H3" s="219"/>
      <c r="I3" s="102"/>
    </row>
    <row r="4" spans="1:9" ht="12.75" customHeight="1" thickBot="1">
      <c r="A4" s="217" t="s">
        <v>82</v>
      </c>
      <c r="B4" s="218"/>
      <c r="C4" s="218"/>
      <c r="D4" s="218"/>
      <c r="E4" s="218"/>
      <c r="F4" s="218"/>
      <c r="G4" s="218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361</v>
      </c>
      <c r="E6" s="108"/>
      <c r="F6" s="108"/>
      <c r="G6" s="108"/>
      <c r="H6" s="108" t="s">
        <v>28</v>
      </c>
      <c r="I6" s="109" t="s">
        <v>362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8990900</v>
      </c>
      <c r="E22" s="79">
        <f>E24+E32</f>
        <v>8958012.02</v>
      </c>
      <c r="F22" s="46" t="s">
        <v>126</v>
      </c>
      <c r="G22" s="43" t="s">
        <v>359</v>
      </c>
      <c r="H22" s="44">
        <f>E22+G22</f>
        <v>8999936.19</v>
      </c>
      <c r="I22" s="56">
        <f>D22-E22</f>
        <v>32887.98000000045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5391500</v>
      </c>
      <c r="E24" s="79">
        <f>E26+E27+E28+E30+E29+E31</f>
        <v>5358532.15</v>
      </c>
      <c r="F24" s="46" t="s">
        <v>126</v>
      </c>
      <c r="G24" s="46" t="s">
        <v>123</v>
      </c>
      <c r="H24" s="44">
        <f t="shared" si="0"/>
        <v>5358532.15</v>
      </c>
      <c r="I24" s="47">
        <f t="shared" si="1"/>
        <v>32967.84999999963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2987300</v>
      </c>
      <c r="F26" s="46" t="s">
        <v>126</v>
      </c>
      <c r="G26" s="46" t="s">
        <v>123</v>
      </c>
      <c r="H26" s="44">
        <f t="shared" si="0"/>
        <v>2987300</v>
      </c>
      <c r="I26" s="47">
        <f t="shared" si="1"/>
        <v>30200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192700</v>
      </c>
      <c r="E27" s="80">
        <v>192700</v>
      </c>
      <c r="F27" s="46" t="s">
        <v>126</v>
      </c>
      <c r="G27" s="46" t="s">
        <v>123</v>
      </c>
      <c r="H27" s="44">
        <f t="shared" si="0"/>
        <v>192700</v>
      </c>
      <c r="I27" s="47">
        <f t="shared" si="1"/>
        <v>0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1447600</v>
      </c>
      <c r="E29" s="80">
        <v>1444832.15</v>
      </c>
      <c r="F29" s="46"/>
      <c r="G29" s="46"/>
      <c r="H29" s="206">
        <v>1444832.15</v>
      </c>
      <c r="I29" s="47">
        <f t="shared" si="1"/>
        <v>2767.850000000093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733500</v>
      </c>
      <c r="F31" s="46"/>
      <c r="G31" s="46"/>
      <c r="H31" s="44">
        <v>733500</v>
      </c>
      <c r="I31" s="47">
        <f t="shared" si="1"/>
        <v>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3599400</v>
      </c>
      <c r="E32" s="79">
        <f>E38+E51+E56+E61+E71+E76+E78+E77+E81+E80</f>
        <v>3599479.87</v>
      </c>
      <c r="F32" s="46" t="s">
        <v>126</v>
      </c>
      <c r="G32" s="46" t="s">
        <v>123</v>
      </c>
      <c r="H32" s="44">
        <f t="shared" si="0"/>
        <v>3599479.87</v>
      </c>
      <c r="I32" s="47">
        <f t="shared" si="1"/>
        <v>-79.87000000011176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522900</v>
      </c>
      <c r="E38" s="79">
        <f>E39+E44+E45+E46+E47+E48+E49+E50</f>
        <v>523066.44</v>
      </c>
      <c r="F38" s="46" t="s">
        <v>126</v>
      </c>
      <c r="G38" s="46" t="s">
        <v>123</v>
      </c>
      <c r="H38" s="44">
        <f>E38+G38</f>
        <v>523066.44</v>
      </c>
      <c r="I38" s="47">
        <f>D38-E38</f>
        <v>-166.44000000000233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522900</v>
      </c>
      <c r="E39" s="80">
        <f>E40+E41+E42+E43</f>
        <v>521838.5</v>
      </c>
      <c r="F39" s="46" t="s">
        <v>126</v>
      </c>
      <c r="G39" s="46" t="s">
        <v>123</v>
      </c>
      <c r="H39" s="44">
        <f>E39+G39</f>
        <v>521838.5</v>
      </c>
      <c r="I39" s="47">
        <f>D39-E39</f>
        <v>1061.5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521596.99</v>
      </c>
      <c r="F40" s="46" t="s">
        <v>126</v>
      </c>
      <c r="G40" s="46" t="s">
        <v>123</v>
      </c>
      <c r="H40" s="44">
        <f t="shared" si="0"/>
        <v>521596.99</v>
      </c>
      <c r="I40" s="47">
        <f t="shared" si="1"/>
        <v>-521596.99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173.78</v>
      </c>
      <c r="F42" s="46"/>
      <c r="G42" s="46"/>
      <c r="H42" s="44">
        <v>173.78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67.73</v>
      </c>
      <c r="F43" s="46"/>
      <c r="G43" s="46"/>
      <c r="H43" s="44">
        <v>67.73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1143.18</v>
      </c>
      <c r="F48" s="46" t="s">
        <v>126</v>
      </c>
      <c r="G48" s="46" t="s">
        <v>123</v>
      </c>
      <c r="H48" s="44">
        <f t="shared" si="0"/>
        <v>1143.18</v>
      </c>
      <c r="I48" s="47">
        <f t="shared" si="1"/>
        <v>-1143.18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24.76</v>
      </c>
      <c r="F49" s="46" t="s">
        <v>126</v>
      </c>
      <c r="G49" s="46" t="s">
        <v>123</v>
      </c>
      <c r="H49" s="44">
        <f t="shared" si="0"/>
        <v>24.76</v>
      </c>
      <c r="I49" s="47">
        <f t="shared" si="1"/>
        <v>-24.76</v>
      </c>
    </row>
    <row r="50" spans="1:9" ht="15.75" customHeight="1" thickBot="1">
      <c r="A50" s="36"/>
      <c r="B50" s="137" t="s">
        <v>256</v>
      </c>
      <c r="C50" s="174" t="s">
        <v>357</v>
      </c>
      <c r="D50" s="80"/>
      <c r="E50" s="80">
        <v>60</v>
      </c>
      <c r="F50" s="46" t="s">
        <v>126</v>
      </c>
      <c r="G50" s="46" t="s">
        <v>123</v>
      </c>
      <c r="H50" s="44">
        <f t="shared" si="0"/>
        <v>60</v>
      </c>
      <c r="I50" s="47">
        <f t="shared" si="1"/>
        <v>-60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39000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39000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98000</v>
      </c>
      <c r="E56" s="179">
        <f>E57</f>
        <v>97984.92000000001</v>
      </c>
      <c r="F56" s="144" t="s">
        <v>126</v>
      </c>
      <c r="G56" s="144" t="s">
        <v>123</v>
      </c>
      <c r="H56" s="44">
        <f>E56+G56</f>
        <v>97984.92000000001</v>
      </c>
      <c r="I56" s="47">
        <f>D56-E56</f>
        <v>15.079999999987194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98000</v>
      </c>
      <c r="E57" s="179">
        <f>E58+E59+E60</f>
        <v>97984.92000000001</v>
      </c>
      <c r="F57" s="144" t="s">
        <v>126</v>
      </c>
      <c r="G57" s="144" t="s">
        <v>123</v>
      </c>
      <c r="H57" s="44">
        <f t="shared" si="0"/>
        <v>97984.92000000001</v>
      </c>
      <c r="I57" s="47">
        <f t="shared" si="1"/>
        <v>15.079999999987194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97681.49</v>
      </c>
      <c r="F58" s="144" t="s">
        <v>126</v>
      </c>
      <c r="G58" s="144" t="s">
        <v>123</v>
      </c>
      <c r="H58" s="44">
        <f t="shared" si="0"/>
        <v>97681.49</v>
      </c>
      <c r="I58" s="47">
        <f t="shared" si="1"/>
        <v>-97681.49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300.91</v>
      </c>
      <c r="F59" s="144" t="s">
        <v>126</v>
      </c>
      <c r="G59" s="144" t="s">
        <v>123</v>
      </c>
      <c r="H59" s="44">
        <f t="shared" si="0"/>
        <v>300.91</v>
      </c>
      <c r="I59" s="47">
        <f t="shared" si="1"/>
        <v>-300.91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>
        <v>2.52</v>
      </c>
      <c r="F60" s="144" t="s">
        <v>126</v>
      </c>
      <c r="G60" s="144" t="s">
        <v>123</v>
      </c>
      <c r="H60" s="44">
        <f t="shared" si="0"/>
        <v>2.52</v>
      </c>
      <c r="I60" s="47">
        <f t="shared" si="1"/>
        <v>-2.52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2596300</v>
      </c>
      <c r="E61" s="179">
        <f>E62+E67</f>
        <v>2596281.6900000004</v>
      </c>
      <c r="F61" s="144" t="s">
        <v>126</v>
      </c>
      <c r="G61" s="144" t="s">
        <v>123</v>
      </c>
      <c r="H61" s="44">
        <f>E61+G61</f>
        <v>2596281.6900000004</v>
      </c>
      <c r="I61" s="47">
        <f>D61-E61</f>
        <v>18.309999999590218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851000</v>
      </c>
      <c r="E62" s="179">
        <f>E63+E64+E65+E66</f>
        <v>850978.76</v>
      </c>
      <c r="F62" s="144" t="s">
        <v>126</v>
      </c>
      <c r="G62" s="144" t="s">
        <v>123</v>
      </c>
      <c r="H62" s="44">
        <f t="shared" si="0"/>
        <v>850978.76</v>
      </c>
      <c r="I62" s="47">
        <f t="shared" si="1"/>
        <v>21.239999999990687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851000</v>
      </c>
      <c r="E63" s="180">
        <v>843398.78</v>
      </c>
      <c r="F63" s="144" t="s">
        <v>126</v>
      </c>
      <c r="G63" s="144" t="s">
        <v>123</v>
      </c>
      <c r="H63" s="44">
        <f t="shared" si="0"/>
        <v>843398.78</v>
      </c>
      <c r="I63" s="47">
        <f t="shared" si="1"/>
        <v>7601.219999999972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6168.4</v>
      </c>
      <c r="F64" s="46" t="s">
        <v>126</v>
      </c>
      <c r="G64" s="46" t="s">
        <v>123</v>
      </c>
      <c r="H64" s="44">
        <f t="shared" si="0"/>
        <v>6168.4</v>
      </c>
      <c r="I64" s="47">
        <f t="shared" si="1"/>
        <v>-6168.4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>
        <v>1411.58</v>
      </c>
      <c r="F65" s="144" t="s">
        <v>126</v>
      </c>
      <c r="G65" s="144" t="s">
        <v>123</v>
      </c>
      <c r="H65" s="44">
        <f t="shared" si="0"/>
        <v>1411.58</v>
      </c>
      <c r="I65" s="47">
        <f t="shared" si="1"/>
        <v>-1411.58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1745300</v>
      </c>
      <c r="E67" s="179">
        <f>E68+E69+E70</f>
        <v>1745302.9300000002</v>
      </c>
      <c r="F67" s="144" t="s">
        <v>126</v>
      </c>
      <c r="G67" s="144" t="s">
        <v>123</v>
      </c>
      <c r="H67" s="44">
        <f t="shared" si="0"/>
        <v>1745302.9300000002</v>
      </c>
      <c r="I67" s="47">
        <f t="shared" si="1"/>
        <v>-2.930000000167638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1745300</v>
      </c>
      <c r="E68" s="180">
        <v>1752324.27</v>
      </c>
      <c r="F68" s="144" t="s">
        <v>126</v>
      </c>
      <c r="G68" s="144" t="s">
        <v>123</v>
      </c>
      <c r="H68" s="44">
        <f t="shared" si="0"/>
        <v>1752324.27</v>
      </c>
      <c r="I68" s="47">
        <f t="shared" si="1"/>
        <v>-7024.270000000019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-7064.96</v>
      </c>
      <c r="F69" s="144" t="s">
        <v>126</v>
      </c>
      <c r="G69" s="144" t="s">
        <v>123</v>
      </c>
      <c r="H69" s="44">
        <f t="shared" si="0"/>
        <v>-7064.96</v>
      </c>
      <c r="I69" s="47">
        <f t="shared" si="1"/>
        <v>7064.96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>
        <v>43.62</v>
      </c>
      <c r="F70" s="144" t="s">
        <v>126</v>
      </c>
      <c r="G70" s="144" t="s">
        <v>123</v>
      </c>
      <c r="H70" s="44">
        <f t="shared" si="0"/>
        <v>43.62</v>
      </c>
      <c r="I70" s="47">
        <f t="shared" si="1"/>
        <v>-43.62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33600</v>
      </c>
      <c r="E71" s="80">
        <v>33570</v>
      </c>
      <c r="F71" s="46" t="s">
        <v>126</v>
      </c>
      <c r="G71" s="46" t="s">
        <v>123</v>
      </c>
      <c r="H71" s="44">
        <f t="shared" si="0"/>
        <v>33570</v>
      </c>
      <c r="I71" s="47">
        <f t="shared" si="1"/>
        <v>30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33570</v>
      </c>
      <c r="F72" s="46" t="s">
        <v>154</v>
      </c>
      <c r="G72" s="46" t="s">
        <v>123</v>
      </c>
      <c r="H72" s="44">
        <f t="shared" si="0"/>
        <v>33570</v>
      </c>
      <c r="I72" s="47">
        <f t="shared" si="1"/>
        <v>-33570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304600</v>
      </c>
      <c r="E76" s="79">
        <v>304566.82</v>
      </c>
      <c r="F76" s="46" t="s">
        <v>126</v>
      </c>
      <c r="G76" s="46" t="s">
        <v>123</v>
      </c>
      <c r="H76" s="44">
        <f t="shared" si="0"/>
        <v>304566.82</v>
      </c>
      <c r="I76" s="47">
        <f t="shared" si="1"/>
        <v>33.179999999993015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5000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3000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353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6" t="s">
        <v>358</v>
      </c>
      <c r="D82" s="80"/>
      <c r="E82" s="80"/>
      <c r="F82" s="46" t="s">
        <v>126</v>
      </c>
      <c r="G82" s="43" t="s">
        <v>359</v>
      </c>
      <c r="H82" s="44">
        <v>41924.17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-44087.85</v>
      </c>
      <c r="E96" s="65" t="s">
        <v>376</v>
      </c>
      <c r="F96" s="46"/>
      <c r="G96" s="66" t="s">
        <v>360</v>
      </c>
      <c r="H96" s="210">
        <f>E96+G96</f>
        <v>-56777.31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-44087.85</v>
      </c>
      <c r="E108" s="75" t="s">
        <v>51</v>
      </c>
      <c r="F108" s="46" t="s">
        <v>126</v>
      </c>
      <c r="G108" s="66" t="s">
        <v>360</v>
      </c>
      <c r="H108" s="210">
        <v>-56777.31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364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374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376</v>
      </c>
      <c r="F111" s="58" t="s">
        <v>126</v>
      </c>
      <c r="G111" s="66" t="s">
        <v>360</v>
      </c>
      <c r="H111" s="210">
        <v>-56777.31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376</v>
      </c>
      <c r="F112" s="161" t="s">
        <v>126</v>
      </c>
      <c r="G112" s="161" t="s">
        <v>51</v>
      </c>
      <c r="H112" s="65" t="s">
        <v>376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377</v>
      </c>
      <c r="F113" s="58"/>
      <c r="G113" s="58"/>
      <c r="H113" s="209" t="str">
        <f>E113</f>
        <v>-8978762,98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378</v>
      </c>
      <c r="F115" s="144" t="s">
        <v>126</v>
      </c>
      <c r="G115" s="163" t="s">
        <v>51</v>
      </c>
      <c r="H115" s="145" t="str">
        <f>E115</f>
        <v>8963909,84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351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363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2019-01-09T11:46:46Z</cp:lastPrinted>
  <dcterms:created xsi:type="dcterms:W3CDTF">1999-06-18T11:49:53Z</dcterms:created>
  <dcterms:modified xsi:type="dcterms:W3CDTF">2019-01-24T06:12:09Z</dcterms:modified>
  <cp:category/>
  <cp:version/>
  <cp:contentType/>
  <cp:contentStatus/>
</cp:coreProperties>
</file>