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<sst xmlns="http://schemas.openxmlformats.org/spreadsheetml/2006/main" count="1032" uniqueCount="377">
  <si>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</si>
  <si>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</si>
  <si>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</si>
  <si>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</si>
  <si>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</si>
  <si>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</si>
  <si>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</si>
  <si>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</si>
  <si>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</si>
  <si>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</si>
  <si>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</si>
  <si>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</si>
  <si>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</si>
  <si>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</si>
  <si>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</si>
  <si>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</si>
  <si>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</si>
  <si>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</si>
  <si>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</si>
  <si>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</si>
  <si>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</si>
  <si>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</si>
  <si>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</si>
  <si>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</si>
  <si>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</si>
  <si>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</si>
  <si>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</si>
  <si>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</si>
  <si>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</si>
  <si>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</si>
  <si>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</si>
  <si>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</si>
  <si>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</si>
  <si>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</si>
  <si>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</si>
  <si>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</si>
  <si>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</si>
  <si>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</si>
  <si>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</si>
  <si>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</si>
  <si>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</si>
  <si>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</si>
  <si>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</si>
  <si>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</si>
  <si>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</si>
  <si>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</si>
  <si>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</si>
  <si>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</si>
  <si>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</si>
  <si>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</si>
  <si>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</si>
  <si>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</si>
  <si>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</si>
  <si>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</si>
  <si>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</si>
  <si>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</si>
  <si>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</si>
  <si>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</si>
  <si>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</si>
  <si>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</si>
  <si>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</si>
  <si>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</si>
  <si>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</si>
  <si>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</si>
  <si>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</si>
  <si>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</si>
  <si>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</si>
  <si>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</si>
  <si>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</si>
  <si>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</si>
  <si>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</si>
  <si>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</si>
  <si>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</si>
  <si>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</si>
  <si>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</si>
  <si>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</si>
  <si>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</si>
  <si>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</si>
  <si>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</si>
  <si>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</si>
  <si>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</si>
  <si>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</si>
  <si>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</si>
  <si>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</si>
  <si>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</si>
  <si>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</si>
  <si>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</si>
  <si>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</si>
  <si>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</si>
  <si>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</si>
  <si>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</si>
  <si>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</si>
  <si>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</si>
  <si>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</si>
  <si>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</si>
  <si>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</si>
  <si>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</si>
  <si>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</si>
  <si>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</si>
  <si>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</si>
  <si>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</si>
  <si>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</si>
  <si>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</si>
  <si>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</si>
  <si>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</si>
  <si>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</si>
  <si>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</si>
  <si>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</si>
  <si>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</si>
  <si>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</si>
  <si>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</si>
  <si>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</si>
  <si>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</si>
  <si>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</si>
  <si>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</si>
  <si>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</si>
  <si>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</si>
  <si>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</si>
  <si>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</si>
  <si>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</si>
  <si>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</si>
  <si>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</si>
  <si>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</si>
  <si>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</si>
  <si>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</si>
  <si>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</si>
  <si>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</si>
  <si>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</si>
  <si>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</si>
  <si>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</si>
  <si>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</si>
  <si>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</si>
  <si>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</si>
  <si>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</si>
  <si>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</si>
  <si>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</si>
  <si>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</si>
  <si>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</si>
  <si>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</si>
  <si>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</si>
  <si>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</si>
  <si>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</si>
  <si>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</si>
  <si>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</si>
  <si>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</si>
  <si>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</si>
  <si>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</si>
  <si>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</si>
  <si>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</si>
  <si>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</si>
  <si>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</si>
  <si>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</si>
  <si>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</si>
  <si>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</si>
  <si>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</si>
  <si>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</si>
  <si>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</si>
  <si>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</si>
  <si>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</si>
  <si>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</si>
  <si>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</si>
  <si>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</si>
  <si>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</si>
  <si>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</si>
  <si>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</si>
  <si>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</si>
  <si>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</si>
  <si>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</si>
  <si>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</si>
  <si>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</si>
  <si>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</si>
  <si>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</si>
  <si>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</si>
  <si>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</si>
  <si>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</si>
  <si>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</si>
  <si>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</si>
  <si>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</si>
  <si>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</si>
  <si>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</si>
  <si>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</si>
  <si>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</si>
  <si>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</si>
  <si>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</si>
  <si>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</si>
  <si>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</si>
  <si>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</si>
  <si>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</si>
  <si>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</si>
  <si>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</si>
  <si>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</si>
  <si>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</si>
  <si>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</si>
  <si>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</si>
  <si>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</si>
  <si>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</si>
  <si>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</si>
  <si>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</si>
  <si>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</si>
  <si>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</si>
  <si>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</si>
  <si>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</si>
  <si>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</si>
  <si>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</si>
  <si>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</si>
  <si>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</si>
  <si>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</si>
  <si>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</si>
  <si>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</si>
  <si>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</si>
  <si>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</si>
  <si>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</si>
  <si>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</si>
  <si>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</si>
  <si>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</si>
  <si>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</si>
  <si>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</si>
  <si>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</si>
  <si>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</si>
  <si>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</si>
  <si>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</si>
  <si>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</si>
  <si>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</si>
  <si>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</si>
  <si>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</si>
  <si>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</si>
  <si>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</si>
  <si>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</si>
  <si>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</si>
  <si>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</si>
  <si>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</si>
  <si>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</si>
  <si>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</si>
  <si>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</si>
  <si>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</si>
  <si>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</si>
  <si>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</si>
  <si>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</si>
  <si>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</si>
  <si>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</si>
  <si>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</si>
  <si>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</si>
  <si>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</si>
  <si>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</si>
  <si>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</si>
  <si>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</si>
  <si>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</si>
  <si>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</si>
  <si>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</si>
  <si>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</si>
  <si>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</si>
  <si>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</si>
  <si>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</si>
  <si>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</si>
  <si>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</si>
  <si>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</si>
  <si>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</si>
  <si>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</si>
  <si>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</si>
  <si>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</si>
  <si>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</si>
  <si>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</si>
  <si>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</si>
  <si>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</si>
  <si>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</si>
  <si>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</si>
  <si>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</si>
  <si>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</si>
  <si>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</si>
  <si>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</si>
  <si>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</si>
  <si>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</si>
  <si>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</si>
  <si>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</si>
  <si>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</si>
  <si>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</si>
  <si>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</si>
  <si>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</si>
  <si>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</si>
  <si>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</si>
  <si>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</si>
  <si>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</si>
  <si>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</si>
  <si>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</si>
  <si>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</si>
  <si>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</si>
  <si>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</si>
  <si>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</si>
  <si>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</si>
  <si>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</si>
  <si>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</si>
  <si>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</si>
  <si>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</si>
  <si>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</si>
  <si>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</si>
  <si>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</si>
  <si>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</si>
  <si>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</si>
  <si>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</si>
  <si>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</si>
  <si>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</si>
  <si>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</si>
  <si>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</si>
  <si>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</si>
  <si>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</si>
  <si>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</si>
  <si>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</si>
  <si>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</si>
  <si>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</si>
  <si>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</si>
  <si>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</si>
  <si>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</si>
  <si>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</si>
  <si>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</si>
  <si>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</si>
  <si>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</si>
  <si>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</si>
  <si>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</si>
  <si>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</si>
  <si>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</si>
  <si>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</si>
  <si>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</si>
  <si>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</si>
  <si>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</si>
  <si>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</si>
  <si>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</si>
  <si>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</si>
  <si>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</si>
  <si>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</si>
  <si>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</si>
  <si>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</si>
  <si>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</si>
  <si>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</si>
  <si>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</si>
  <si>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</si>
  <si>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</si>
  <si>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</si>
  <si>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</si>
  <si>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</si>
  <si>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</si>
  <si>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</si>
  <si>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</si>
  <si>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</si>
  <si>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</si>
  <si>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</si>
  <si>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</si>
  <si>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</si>
  <si>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</si>
  <si>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</si>
  <si>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</si>
  <si>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</si>
  <si>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</si>
  <si>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</si>
  <si>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</si>
  <si>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</si>
  <si>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182 101 02030 01 3000 110</t>
  </si>
  <si>
    <t>411800</t>
  </si>
  <si>
    <t xml:space="preserve">       Рыльщикова И.С.</t>
  </si>
  <si>
    <t>0503 05 1 00 99990 244</t>
  </si>
  <si>
    <t>161 116 330501 06000 140</t>
  </si>
  <si>
    <t>103700,40</t>
  </si>
  <si>
    <t>1086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</si>
  <si>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</si>
  <si>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</si>
  <si>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</si>
  <si>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-8747700</t>
  </si>
  <si>
    <t>8868600</t>
  </si>
  <si>
    <t>на 1 октября 2018 г</t>
  </si>
  <si>
    <t>01.10.2018</t>
  </si>
  <si>
    <t>"1"  октября  2018  г</t>
  </si>
  <si>
    <t>287342,35</t>
  </si>
  <si>
    <t>13531,30</t>
  </si>
  <si>
    <t>26899,85</t>
  </si>
  <si>
    <t>419588,45</t>
  </si>
  <si>
    <t>-419588,45</t>
  </si>
  <si>
    <t>-6405370,65</t>
  </si>
  <si>
    <t>5985782,20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</si>
</sst>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120" zoomScaleSheetLayoutView="120" zoomScalePageLayoutView="0" workbookViewId="0" topLeftCell="A87">
      <selection activeCell="G95" sqref="G95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0" t="s">
        <v>9</v>
      </c>
      <c r="G3" s="211"/>
      <c r="H3" s="211"/>
      <c r="I3" s="212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3"/>
      <c r="G4" s="214"/>
      <c r="H4" s="214"/>
      <c r="I4" s="215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D12+D37+D42+D47+D48+D49+D51+D52+D53+D54+D59+D60+D76+D78+D79+D55+D50+D57+D45+D75+D80+D31+D46+D56+D58</f>
        <v>8868600</v>
      </c>
      <c r="E10" s="79">
        <f>E12+E37+E42+E47+E48+E49+E51+E52+E53+E54+E59+E60+E76+E78+E79+E55+E50+E57+E45+E75+E80+E31+E46+E56+E58</f>
        <v>8868600</v>
      </c>
      <c r="F10" s="79">
        <f>F12+F37+F42+F47+F48+F49+F51+F52+F53+F54+F59+F60+F76+F78+F79+F55+F50+F57+F45+F75+F80+F31+F58+F46+F56</f>
        <v>5965033.970000001</v>
      </c>
      <c r="G10" s="42" t="s">
        <v>126</v>
      </c>
      <c r="H10" s="43" t="s">
        <v>126</v>
      </c>
      <c r="I10" s="44">
        <f>F10</f>
        <v>5965033.970000001</v>
      </c>
      <c r="J10" s="45">
        <f>D10-F10</f>
        <v>2903566.0299999993</v>
      </c>
      <c r="K10" s="45">
        <f>E10-F10</f>
        <v>2903566.0299999993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3587800</v>
      </c>
      <c r="E12" s="79">
        <f>E19+E27+E28+E32+E34+E35+E36+E29</f>
        <v>3587800</v>
      </c>
      <c r="F12" s="51">
        <f>F19+F27+F28+F32+F34+F36+F35</f>
        <v>2385709.17</v>
      </c>
      <c r="G12" s="46" t="s">
        <v>126</v>
      </c>
      <c r="H12" s="46" t="s">
        <v>126</v>
      </c>
      <c r="I12" s="44">
        <f aca="true" t="shared" si="0" ref="I12:I26">F12</f>
        <v>2385709.17</v>
      </c>
      <c r="J12" s="45">
        <f aca="true" t="shared" si="1" ref="J12:J87">D12-F12</f>
        <v>1202090.83</v>
      </c>
      <c r="K12" s="45">
        <f aca="true" t="shared" si="2" ref="K12:K82">E12-F12</f>
        <v>1202090.83</v>
      </c>
    </row>
    <row r="13" spans="1:11" ht="16.5" customHeight="1">
      <c r="A13" s="39" t="s">
        <v>228</v>
      </c>
      <c r="B13" s="74"/>
      <c r="C13" s="51"/>
      <c r="D13" s="79">
        <f>D20+D21+D22+D23+D24+D25</f>
        <v>3315500</v>
      </c>
      <c r="E13" s="79">
        <f>E20+E21+E22+E23+E24+E25</f>
        <v>3315500</v>
      </c>
      <c r="F13" s="79">
        <f>F20+F21+F22+F23+F24+F25</f>
        <v>2218897.91</v>
      </c>
      <c r="G13" s="46"/>
      <c r="H13" s="46"/>
      <c r="I13" s="44">
        <f>F13</f>
        <v>2218897.91</v>
      </c>
      <c r="J13" s="45">
        <f t="shared" si="1"/>
        <v>1096602.0899999999</v>
      </c>
      <c r="K13" s="45">
        <f t="shared" si="2"/>
        <v>1096602.0899999999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</f>
        <v>3467700</v>
      </c>
      <c r="E19" s="79">
        <f>E20+E21+E22+E23+E24+E25+E26</f>
        <v>3467700</v>
      </c>
      <c r="F19" s="79">
        <f>F20+F21+F22+F23+F24+F25+F26</f>
        <v>2321184.87</v>
      </c>
      <c r="G19" s="46" t="s">
        <v>126</v>
      </c>
      <c r="H19" s="46" t="s">
        <v>126</v>
      </c>
      <c r="I19" s="44">
        <f>F19</f>
        <v>2321184.87</v>
      </c>
      <c r="J19" s="45">
        <f t="shared" si="1"/>
        <v>1146515.13</v>
      </c>
      <c r="K19" s="45">
        <f t="shared" si="2"/>
        <v>1146515.13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2035000</v>
      </c>
      <c r="E20" s="80">
        <v>2035000</v>
      </c>
      <c r="F20" s="80">
        <v>1405765.81</v>
      </c>
      <c r="G20" s="46" t="s">
        <v>126</v>
      </c>
      <c r="H20" s="46" t="s">
        <v>126</v>
      </c>
      <c r="I20" s="48">
        <f>F20</f>
        <v>1405765.81</v>
      </c>
      <c r="J20" s="201">
        <f t="shared" si="1"/>
        <v>629234.19</v>
      </c>
      <c r="K20" s="201">
        <f t="shared" si="2"/>
        <v>629234.19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352</v>
      </c>
      <c r="E21" s="80">
        <v>202000</v>
      </c>
      <c r="F21" s="52" t="s">
        <v>360</v>
      </c>
      <c r="G21" s="46" t="s">
        <v>126</v>
      </c>
      <c r="H21" s="46" t="s">
        <v>126</v>
      </c>
      <c r="I21" s="48" t="str">
        <f t="shared" si="0"/>
        <v>103700,40</v>
      </c>
      <c r="J21" s="201">
        <f t="shared" si="1"/>
        <v>98299.6</v>
      </c>
      <c r="K21" s="201">
        <f t="shared" si="2"/>
        <v>98299.6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>
        <v>421889.35</v>
      </c>
      <c r="G22" s="50" t="s">
        <v>126</v>
      </c>
      <c r="H22" s="50" t="s">
        <v>126</v>
      </c>
      <c r="I22" s="202">
        <f>F22</f>
        <v>421889.35</v>
      </c>
      <c r="J22" s="201">
        <f t="shared" si="1"/>
        <v>241610.65000000002</v>
      </c>
      <c r="K22" s="201">
        <f t="shared" si="2"/>
        <v>241610.65000000002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356</v>
      </c>
      <c r="E24" s="80">
        <v>411800</v>
      </c>
      <c r="F24" s="52" t="s">
        <v>370</v>
      </c>
      <c r="G24" s="43" t="s">
        <v>126</v>
      </c>
      <c r="H24" s="46" t="s">
        <v>126</v>
      </c>
      <c r="I24" s="48" t="str">
        <f t="shared" si="0"/>
        <v>287342,35</v>
      </c>
      <c r="J24" s="201">
        <f t="shared" si="1"/>
        <v>124457.65000000002</v>
      </c>
      <c r="K24" s="201">
        <f t="shared" si="2"/>
        <v>124457.65000000002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152200</v>
      </c>
      <c r="E26" s="80">
        <v>152200</v>
      </c>
      <c r="F26" s="80">
        <v>102286.96</v>
      </c>
      <c r="G26" s="46" t="s">
        <v>126</v>
      </c>
      <c r="H26" s="46" t="s">
        <v>126</v>
      </c>
      <c r="I26" s="48">
        <f t="shared" si="0"/>
        <v>102286.96</v>
      </c>
      <c r="J26" s="201">
        <f t="shared" si="1"/>
        <v>49913.03999999999</v>
      </c>
      <c r="K26" s="201">
        <f t="shared" si="2"/>
        <v>49913.03999999999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322</v>
      </c>
      <c r="B29" s="28">
        <v>851</v>
      </c>
      <c r="C29" s="52" t="s">
        <v>325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323</v>
      </c>
      <c r="B30" s="28">
        <v>870</v>
      </c>
      <c r="C30" s="52" t="s">
        <v>324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167</v>
      </c>
      <c r="B31" s="24" t="s">
        <v>160</v>
      </c>
      <c r="C31" s="52" t="s">
        <v>290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>
        <v>8000</v>
      </c>
      <c r="G32" s="46" t="s">
        <v>126</v>
      </c>
      <c r="H32" s="46" t="s">
        <v>126</v>
      </c>
      <c r="I32" s="46">
        <f t="shared" si="3"/>
        <v>8000</v>
      </c>
      <c r="J32" s="201">
        <f t="shared" si="1"/>
        <v>5000</v>
      </c>
      <c r="K32" s="201">
        <f t="shared" si="2"/>
        <v>5000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41907</v>
      </c>
      <c r="G34" s="46" t="s">
        <v>126</v>
      </c>
      <c r="H34" s="46" t="s">
        <v>126</v>
      </c>
      <c r="I34" s="48">
        <f t="shared" si="3"/>
        <v>41907</v>
      </c>
      <c r="J34" s="201">
        <f t="shared" si="1"/>
        <v>8193</v>
      </c>
      <c r="K34" s="201">
        <f t="shared" si="2"/>
        <v>8193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351</v>
      </c>
      <c r="E35" s="80">
        <v>10000</v>
      </c>
      <c r="F35" s="52" t="s">
        <v>361</v>
      </c>
      <c r="G35" s="46" t="s">
        <v>126</v>
      </c>
      <c r="H35" s="46" t="s">
        <v>126</v>
      </c>
      <c r="I35" s="48" t="str">
        <f t="shared" si="3"/>
        <v>1086</v>
      </c>
      <c r="J35" s="201">
        <f>D35-F35</f>
        <v>8914</v>
      </c>
      <c r="K35" s="201">
        <f>J35</f>
        <v>8914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354</v>
      </c>
      <c r="E36" s="80">
        <v>35000</v>
      </c>
      <c r="F36" s="52" t="s">
        <v>371</v>
      </c>
      <c r="G36" s="46" t="s">
        <v>126</v>
      </c>
      <c r="H36" s="46" t="s">
        <v>126</v>
      </c>
      <c r="I36" s="48">
        <v>13531.3</v>
      </c>
      <c r="J36" s="201">
        <f t="shared" si="1"/>
        <v>21468.7</v>
      </c>
      <c r="K36" s="201">
        <f>J36</f>
        <v>21468.7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D38+D39+D40</f>
        <v>192700</v>
      </c>
      <c r="E37" s="79">
        <f>E38+E39+E40</f>
        <v>192700</v>
      </c>
      <c r="F37" s="79">
        <f>F38+F39+F40</f>
        <v>119972.22</v>
      </c>
      <c r="G37" s="46" t="s">
        <v>126</v>
      </c>
      <c r="H37" s="46" t="s">
        <v>126</v>
      </c>
      <c r="I37" s="44">
        <f>F37</f>
        <v>119972.22</v>
      </c>
      <c r="J37" s="45">
        <f t="shared" si="1"/>
        <v>72727.78</v>
      </c>
      <c r="K37" s="45">
        <f t="shared" si="2"/>
        <v>72727.78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143200</v>
      </c>
      <c r="E38" s="80">
        <v>143200</v>
      </c>
      <c r="F38" s="80">
        <v>93072.37</v>
      </c>
      <c r="G38" s="46" t="s">
        <v>126</v>
      </c>
      <c r="H38" s="46" t="s">
        <v>126</v>
      </c>
      <c r="I38" s="206">
        <f>F38</f>
        <v>93072.37</v>
      </c>
      <c r="J38" s="201">
        <f t="shared" si="1"/>
        <v>50127.630000000005</v>
      </c>
      <c r="K38" s="201">
        <f t="shared" si="2"/>
        <v>50127.630000000005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353</v>
      </c>
      <c r="E39" s="52" t="s">
        <v>353</v>
      </c>
      <c r="F39" s="52" t="s">
        <v>372</v>
      </c>
      <c r="G39" s="46" t="s">
        <v>126</v>
      </c>
      <c r="H39" s="46" t="s">
        <v>126</v>
      </c>
      <c r="I39" s="203" t="str">
        <f>F39</f>
        <v>26899,85</v>
      </c>
      <c r="J39" s="201">
        <f t="shared" si="1"/>
        <v>22600.15</v>
      </c>
      <c r="K39" s="201">
        <f t="shared" si="2"/>
        <v>22600.15</v>
      </c>
    </row>
    <row r="40" spans="1:11" ht="29.25" customHeight="1">
      <c r="A40" s="36" t="s">
        <v>169</v>
      </c>
      <c r="B40" s="24" t="s">
        <v>170</v>
      </c>
      <c r="C40" s="52" t="s">
        <v>308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213</v>
      </c>
      <c r="B41" s="24" t="s">
        <v>190</v>
      </c>
      <c r="C41" s="52" t="s">
        <v>266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4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212</v>
      </c>
      <c r="B42" s="24" t="s">
        <v>170</v>
      </c>
      <c r="C42" s="52" t="s">
        <v>314</v>
      </c>
      <c r="D42" s="80">
        <v>47600</v>
      </c>
      <c r="E42" s="80">
        <v>47600</v>
      </c>
      <c r="F42" s="79">
        <v>41700</v>
      </c>
      <c r="G42" s="46" t="s">
        <v>126</v>
      </c>
      <c r="H42" s="46" t="s">
        <v>126</v>
      </c>
      <c r="I42" s="48">
        <f t="shared" si="4"/>
        <v>41700</v>
      </c>
      <c r="J42" s="201">
        <f t="shared" si="1"/>
        <v>5900</v>
      </c>
      <c r="K42" s="201">
        <f t="shared" si="2"/>
        <v>5900</v>
      </c>
    </row>
    <row r="43" spans="1:11" ht="84" customHeight="1" hidden="1">
      <c r="A43" s="36" t="s">
        <v>274</v>
      </c>
      <c r="B43" s="24" t="s">
        <v>170</v>
      </c>
      <c r="C43" s="52" t="s">
        <v>273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276</v>
      </c>
      <c r="B44" s="24" t="s">
        <v>170</v>
      </c>
      <c r="C44" s="52" t="s">
        <v>275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346</v>
      </c>
      <c r="B45" s="24" t="s">
        <v>170</v>
      </c>
      <c r="C45" s="52" t="s">
        <v>343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362</v>
      </c>
      <c r="B46" s="24" t="s">
        <v>170</v>
      </c>
      <c r="C46" s="52" t="s">
        <v>343</v>
      </c>
      <c r="D46" s="80">
        <v>23200</v>
      </c>
      <c r="E46" s="80">
        <v>23200</v>
      </c>
      <c r="F46" s="80">
        <v>23200</v>
      </c>
      <c r="G46" s="46" t="s">
        <v>126</v>
      </c>
      <c r="H46" s="46" t="s">
        <v>126</v>
      </c>
      <c r="I46" s="48">
        <f>F46</f>
        <v>23200</v>
      </c>
      <c r="J46" s="201">
        <f>D46-F46</f>
        <v>0</v>
      </c>
      <c r="K46" s="201">
        <f>E46-F46</f>
        <v>0</v>
      </c>
    </row>
    <row r="47" spans="1:11" ht="69.75" customHeight="1">
      <c r="A47" s="36" t="s">
        <v>211</v>
      </c>
      <c r="B47" s="24" t="s">
        <v>170</v>
      </c>
      <c r="C47" s="52" t="s">
        <v>191</v>
      </c>
      <c r="D47" s="80">
        <v>939100</v>
      </c>
      <c r="E47" s="80">
        <v>939100</v>
      </c>
      <c r="F47" s="80">
        <v>489055.15</v>
      </c>
      <c r="G47" s="46" t="s">
        <v>126</v>
      </c>
      <c r="H47" s="46" t="s">
        <v>126</v>
      </c>
      <c r="I47" s="48">
        <f t="shared" si="4"/>
        <v>489055.15</v>
      </c>
      <c r="J47" s="201">
        <f t="shared" si="1"/>
        <v>450044.85</v>
      </c>
      <c r="K47" s="201">
        <f t="shared" si="2"/>
        <v>450044.85</v>
      </c>
    </row>
    <row r="48" spans="1:11" ht="69" customHeight="1">
      <c r="A48" s="36" t="s">
        <v>216</v>
      </c>
      <c r="B48" s="24" t="s">
        <v>170</v>
      </c>
      <c r="C48" s="52" t="s">
        <v>192</v>
      </c>
      <c r="D48" s="80">
        <v>0</v>
      </c>
      <c r="E48" s="80">
        <v>0</v>
      </c>
      <c r="F48" s="80">
        <v>0</v>
      </c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210</v>
      </c>
      <c r="B49" s="24" t="s">
        <v>170</v>
      </c>
      <c r="C49" s="52" t="s">
        <v>193</v>
      </c>
      <c r="D49" s="80">
        <v>408500</v>
      </c>
      <c r="E49" s="80">
        <v>408500</v>
      </c>
      <c r="F49" s="80">
        <v>153392</v>
      </c>
      <c r="G49" s="46" t="s">
        <v>126</v>
      </c>
      <c r="H49" s="46" t="s">
        <v>126</v>
      </c>
      <c r="I49" s="46">
        <f t="shared" si="4"/>
        <v>153392</v>
      </c>
      <c r="J49" s="201">
        <f t="shared" si="1"/>
        <v>255108</v>
      </c>
      <c r="K49" s="201">
        <f t="shared" si="2"/>
        <v>255108</v>
      </c>
    </row>
    <row r="50" spans="1:11" ht="57" customHeight="1" hidden="1">
      <c r="A50" s="205" t="s">
        <v>326</v>
      </c>
      <c r="B50" s="24" t="s">
        <v>190</v>
      </c>
      <c r="C50" s="52" t="s">
        <v>327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319</v>
      </c>
      <c r="B51" s="24" t="s">
        <v>170</v>
      </c>
      <c r="C51" s="52" t="s">
        <v>320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209</v>
      </c>
      <c r="B52" s="24" t="s">
        <v>170</v>
      </c>
      <c r="C52" s="52" t="s">
        <v>194</v>
      </c>
      <c r="D52" s="80">
        <v>78500</v>
      </c>
      <c r="E52" s="80">
        <v>78500</v>
      </c>
      <c r="F52" s="80">
        <v>33325.44</v>
      </c>
      <c r="G52" s="46" t="s">
        <v>126</v>
      </c>
      <c r="H52" s="46" t="s">
        <v>126</v>
      </c>
      <c r="I52" s="48">
        <f t="shared" si="4"/>
        <v>33325.44</v>
      </c>
      <c r="J52" s="201">
        <f t="shared" si="1"/>
        <v>45174.56</v>
      </c>
      <c r="K52" s="201">
        <f t="shared" si="2"/>
        <v>45174.56</v>
      </c>
    </row>
    <row r="53" spans="1:11" ht="78.75" customHeight="1">
      <c r="A53" s="36" t="s">
        <v>208</v>
      </c>
      <c r="B53" s="24" t="s">
        <v>170</v>
      </c>
      <c r="C53" s="52" t="s">
        <v>267</v>
      </c>
      <c r="D53" s="80">
        <v>30000</v>
      </c>
      <c r="E53" s="80">
        <v>30000</v>
      </c>
      <c r="F53" s="80">
        <v>13588.96</v>
      </c>
      <c r="G53" s="46" t="s">
        <v>126</v>
      </c>
      <c r="H53" s="46" t="s">
        <v>126</v>
      </c>
      <c r="I53" s="48">
        <f t="shared" si="4"/>
        <v>13588.96</v>
      </c>
      <c r="J53" s="201">
        <f t="shared" si="1"/>
        <v>16411.04</v>
      </c>
      <c r="K53" s="201">
        <f t="shared" si="2"/>
        <v>16411.04</v>
      </c>
    </row>
    <row r="54" spans="1:11" ht="80.25" customHeight="1" hidden="1">
      <c r="A54" s="36" t="s">
        <v>318</v>
      </c>
      <c r="B54" s="24" t="s">
        <v>170</v>
      </c>
      <c r="C54" s="52" t="s">
        <v>315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317</v>
      </c>
      <c r="B55" s="24" t="s">
        <v>170</v>
      </c>
      <c r="C55" s="52" t="s">
        <v>316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363</v>
      </c>
      <c r="B56" s="24" t="s">
        <v>170</v>
      </c>
      <c r="C56" s="52" t="s">
        <v>315</v>
      </c>
      <c r="D56" s="80">
        <v>16500</v>
      </c>
      <c r="E56" s="80">
        <v>16500</v>
      </c>
      <c r="F56" s="80">
        <v>16434.19</v>
      </c>
      <c r="G56" s="46" t="s">
        <v>126</v>
      </c>
      <c r="H56" s="46" t="s">
        <v>126</v>
      </c>
      <c r="I56" s="48">
        <f>F56</f>
        <v>16434.19</v>
      </c>
      <c r="J56" s="201">
        <f>D56-F56</f>
        <v>65.81000000000131</v>
      </c>
      <c r="K56" s="201">
        <f>E56-F56</f>
        <v>65.81000000000131</v>
      </c>
    </row>
    <row r="57" spans="1:11" ht="48" customHeight="1">
      <c r="A57" s="36" t="s">
        <v>328</v>
      </c>
      <c r="B57" s="24" t="s">
        <v>170</v>
      </c>
      <c r="C57" s="52" t="s">
        <v>358</v>
      </c>
      <c r="D57" s="80">
        <v>10000</v>
      </c>
      <c r="E57" s="80">
        <v>10000</v>
      </c>
      <c r="F57" s="80">
        <v>3000</v>
      </c>
      <c r="G57" s="46" t="s">
        <v>126</v>
      </c>
      <c r="H57" s="46" t="s">
        <v>126</v>
      </c>
      <c r="I57" s="80">
        <v>3000</v>
      </c>
      <c r="J57" s="201">
        <f>D57-F57</f>
        <v>7000</v>
      </c>
      <c r="K57" s="201">
        <f>E57-F57</f>
        <v>7000</v>
      </c>
    </row>
    <row r="58" spans="1:11" ht="81" customHeight="1">
      <c r="A58" s="36" t="s">
        <v>364</v>
      </c>
      <c r="B58" s="24" t="s">
        <v>170</v>
      </c>
      <c r="C58" s="52" t="s">
        <v>316</v>
      </c>
      <c r="D58" s="80">
        <v>9300</v>
      </c>
      <c r="E58" s="80">
        <v>9300</v>
      </c>
      <c r="F58" s="80">
        <v>4900</v>
      </c>
      <c r="G58" s="46" t="s">
        <v>126</v>
      </c>
      <c r="H58" s="46" t="s">
        <v>126</v>
      </c>
      <c r="I58" s="80">
        <v>4900</v>
      </c>
      <c r="J58" s="201">
        <f>D58-F58</f>
        <v>4400</v>
      </c>
      <c r="K58" s="201">
        <f>E58-F58</f>
        <v>4400</v>
      </c>
    </row>
    <row r="59" spans="1:11" ht="92.25" customHeight="1">
      <c r="A59" s="36" t="s">
        <v>207</v>
      </c>
      <c r="B59" s="24" t="s">
        <v>160</v>
      </c>
      <c r="C59" s="52" t="s">
        <v>268</v>
      </c>
      <c r="D59" s="80">
        <v>17000</v>
      </c>
      <c r="E59" s="80">
        <v>17000</v>
      </c>
      <c r="F59" s="80">
        <v>16700</v>
      </c>
      <c r="G59" s="46" t="s">
        <v>126</v>
      </c>
      <c r="H59" s="46" t="s">
        <v>126</v>
      </c>
      <c r="I59" s="48">
        <f>F59</f>
        <v>16700</v>
      </c>
      <c r="J59" s="201">
        <f t="shared" si="1"/>
        <v>300</v>
      </c>
      <c r="K59" s="201">
        <f t="shared" si="2"/>
        <v>300</v>
      </c>
    </row>
    <row r="60" spans="1:11" ht="71.25" customHeight="1">
      <c r="A60" s="36" t="s">
        <v>204</v>
      </c>
      <c r="B60" s="24" t="s">
        <v>196</v>
      </c>
      <c r="C60" s="52" t="s">
        <v>195</v>
      </c>
      <c r="D60" s="80">
        <v>2424500</v>
      </c>
      <c r="E60" s="80">
        <v>2424500</v>
      </c>
      <c r="F60" s="80">
        <v>1907718.4</v>
      </c>
      <c r="G60" s="46" t="s">
        <v>126</v>
      </c>
      <c r="H60" s="46" t="s">
        <v>126</v>
      </c>
      <c r="I60" s="80">
        <f>F60</f>
        <v>1907718.4</v>
      </c>
      <c r="J60" s="201">
        <f t="shared" si="1"/>
        <v>516781.6000000001</v>
      </c>
      <c r="K60" s="201">
        <f t="shared" si="2"/>
        <v>516781.6000000001</v>
      </c>
    </row>
    <row r="61" spans="1:11" ht="51.75" customHeight="1" hidden="1">
      <c r="A61" s="36" t="s">
        <v>284</v>
      </c>
      <c r="B61" s="24" t="s">
        <v>196</v>
      </c>
      <c r="C61" s="52" t="s">
        <v>304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284</v>
      </c>
      <c r="B62" s="24" t="s">
        <v>196</v>
      </c>
      <c r="C62" s="52" t="s">
        <v>305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278</v>
      </c>
      <c r="B63" s="24"/>
      <c r="C63" s="52" t="s">
        <v>277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284</v>
      </c>
      <c r="B64" s="24" t="s">
        <v>196</v>
      </c>
      <c r="C64" s="52" t="s">
        <v>283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295</v>
      </c>
      <c r="B65" s="24" t="s">
        <v>196</v>
      </c>
      <c r="C65" s="52" t="s">
        <v>291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284</v>
      </c>
      <c r="B66" s="24" t="s">
        <v>196</v>
      </c>
      <c r="C66" s="52" t="s">
        <v>292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279</v>
      </c>
      <c r="B67" s="28">
        <v>243</v>
      </c>
      <c r="C67" s="52" t="s">
        <v>205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295</v>
      </c>
      <c r="B68" s="24" t="s">
        <v>196</v>
      </c>
      <c r="C68" s="52" t="s">
        <v>301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296</v>
      </c>
      <c r="B69" s="24" t="s">
        <v>196</v>
      </c>
      <c r="C69" s="52" t="s">
        <v>294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297</v>
      </c>
      <c r="B70" s="31" t="s">
        <v>197</v>
      </c>
      <c r="C70" s="52" t="s">
        <v>206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288</v>
      </c>
      <c r="B71" s="31" t="s">
        <v>286</v>
      </c>
      <c r="C71" s="52" t="s">
        <v>287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299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295</v>
      </c>
      <c r="B72" s="24" t="s">
        <v>196</v>
      </c>
      <c r="C72" s="52" t="s">
        <v>300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298</v>
      </c>
      <c r="B73" s="24" t="s">
        <v>196</v>
      </c>
      <c r="C73" s="52" t="s">
        <v>293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203</v>
      </c>
      <c r="B74" s="28">
        <v>244</v>
      </c>
      <c r="C74" s="52" t="s">
        <v>289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47.25" customHeight="1">
      <c r="A75" s="36" t="s">
        <v>340</v>
      </c>
      <c r="B75" s="24" t="s">
        <v>196</v>
      </c>
      <c r="C75" s="52" t="s">
        <v>339</v>
      </c>
      <c r="D75" s="80">
        <v>782900</v>
      </c>
      <c r="E75" s="80">
        <v>782900</v>
      </c>
      <c r="F75" s="80">
        <v>587000</v>
      </c>
      <c r="G75" s="46" t="s">
        <v>126</v>
      </c>
      <c r="H75" s="46" t="s">
        <v>126</v>
      </c>
      <c r="I75" s="80">
        <v>587000</v>
      </c>
      <c r="J75" s="201">
        <f>D75-F75</f>
        <v>195900</v>
      </c>
      <c r="K75" s="201">
        <f>E75-F75</f>
        <v>195900</v>
      </c>
    </row>
    <row r="76" spans="1:11" ht="78.75" customHeight="1">
      <c r="A76" s="36" t="s">
        <v>203</v>
      </c>
      <c r="B76" s="28">
        <v>244</v>
      </c>
      <c r="C76" s="52" t="s">
        <v>198</v>
      </c>
      <c r="D76" s="80">
        <v>21000</v>
      </c>
      <c r="E76" s="80">
        <v>21000</v>
      </c>
      <c r="F76" s="80">
        <v>14837.96</v>
      </c>
      <c r="G76" s="46" t="s">
        <v>126</v>
      </c>
      <c r="H76" s="46" t="s">
        <v>126</v>
      </c>
      <c r="I76" s="46">
        <f aca="true" t="shared" si="6" ref="I76:I84">F76</f>
        <v>14837.96</v>
      </c>
      <c r="J76" s="201">
        <f t="shared" si="1"/>
        <v>6162.040000000001</v>
      </c>
      <c r="K76" s="201">
        <f t="shared" si="2"/>
        <v>6162.040000000001</v>
      </c>
    </row>
    <row r="77" spans="1:11" ht="78.75" customHeight="1" hidden="1">
      <c r="A77" s="36" t="s">
        <v>203</v>
      </c>
      <c r="B77" s="28">
        <v>244</v>
      </c>
      <c r="C77" s="52" t="s">
        <v>289</v>
      </c>
      <c r="D77" s="80">
        <v>2000</v>
      </c>
      <c r="E77" s="80">
        <f>D77</f>
        <v>2000</v>
      </c>
      <c r="F77" s="80">
        <v>2000</v>
      </c>
      <c r="G77" s="46" t="s">
        <v>126</v>
      </c>
      <c r="H77" s="46" t="s">
        <v>126</v>
      </c>
      <c r="I77" s="46">
        <f t="shared" si="6"/>
        <v>2000</v>
      </c>
      <c r="J77" s="201">
        <f>D77-F77</f>
        <v>0</v>
      </c>
      <c r="K77" s="201">
        <f>E77-F77</f>
        <v>0</v>
      </c>
    </row>
    <row r="78" spans="1:11" ht="59.25" customHeight="1">
      <c r="A78" s="36" t="s">
        <v>202</v>
      </c>
      <c r="B78" s="24" t="s">
        <v>199</v>
      </c>
      <c r="C78" s="52" t="s">
        <v>265</v>
      </c>
      <c r="D78" s="80">
        <v>280000</v>
      </c>
      <c r="E78" s="80">
        <v>280000</v>
      </c>
      <c r="F78" s="80">
        <v>154500.48</v>
      </c>
      <c r="G78" s="46" t="s">
        <v>126</v>
      </c>
      <c r="H78" s="46" t="s">
        <v>126</v>
      </c>
      <c r="I78" s="48">
        <f t="shared" si="6"/>
        <v>154500.48</v>
      </c>
      <c r="J78" s="201">
        <f t="shared" si="1"/>
        <v>125499.51999999999</v>
      </c>
      <c r="K78" s="201">
        <f t="shared" si="2"/>
        <v>125499.51999999999</v>
      </c>
    </row>
    <row r="79" spans="1:11" ht="60" customHeight="1">
      <c r="A79" s="36" t="s">
        <v>201</v>
      </c>
      <c r="B79" s="24" t="s">
        <v>170</v>
      </c>
      <c r="C79" s="52" t="s">
        <v>200</v>
      </c>
      <c r="D79" s="80">
        <v>0</v>
      </c>
      <c r="E79" s="80">
        <f>D79</f>
        <v>0</v>
      </c>
      <c r="F79" s="80"/>
      <c r="G79" s="46" t="s">
        <v>126</v>
      </c>
      <c r="H79" s="46" t="s">
        <v>126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15" customHeight="1">
      <c r="A80" s="70" t="s">
        <v>347</v>
      </c>
      <c r="B80" s="25" t="s">
        <v>348</v>
      </c>
      <c r="C80" s="52" t="s">
        <v>349</v>
      </c>
      <c r="D80" s="207"/>
      <c r="E80" s="207"/>
      <c r="F80" s="208"/>
      <c r="G80" s="58" t="s">
        <v>126</v>
      </c>
      <c r="H80" s="58" t="s">
        <v>126</v>
      </c>
      <c r="I80" s="58" t="s">
        <v>123</v>
      </c>
      <c r="J80" s="201">
        <f>D80-F80</f>
        <v>0</v>
      </c>
      <c r="K80" s="59" t="s">
        <v>123</v>
      </c>
    </row>
    <row r="81" spans="1:11" ht="31.5" customHeight="1" hidden="1">
      <c r="A81" s="36" t="s">
        <v>330</v>
      </c>
      <c r="B81" s="24" t="s">
        <v>170</v>
      </c>
      <c r="C81" s="52" t="s">
        <v>331</v>
      </c>
      <c r="D81" s="80">
        <v>0</v>
      </c>
      <c r="E81" s="80">
        <f>D81</f>
        <v>0</v>
      </c>
      <c r="F81" s="80"/>
      <c r="G81" s="46" t="s">
        <v>126</v>
      </c>
      <c r="H81" s="46" t="s">
        <v>335</v>
      </c>
      <c r="I81" s="48">
        <f t="shared" si="6"/>
        <v>0</v>
      </c>
      <c r="J81" s="201">
        <f t="shared" si="1"/>
        <v>0</v>
      </c>
      <c r="K81" s="201">
        <f t="shared" si="2"/>
        <v>0</v>
      </c>
    </row>
    <row r="82" spans="1:11" ht="30" customHeight="1" hidden="1">
      <c r="A82" s="36" t="s">
        <v>330</v>
      </c>
      <c r="B82" s="24" t="s">
        <v>170</v>
      </c>
      <c r="C82" s="52" t="s">
        <v>332</v>
      </c>
      <c r="D82" s="80">
        <v>0</v>
      </c>
      <c r="E82" s="80">
        <f>D82</f>
        <v>0</v>
      </c>
      <c r="F82" s="80"/>
      <c r="G82" s="46" t="s">
        <v>126</v>
      </c>
      <c r="H82" s="46" t="s">
        <v>341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29.25" customHeight="1" hidden="1">
      <c r="A83" s="36" t="s">
        <v>330</v>
      </c>
      <c r="B83" s="24" t="s">
        <v>170</v>
      </c>
      <c r="C83" s="52" t="s">
        <v>333</v>
      </c>
      <c r="D83" s="80">
        <v>0</v>
      </c>
      <c r="E83" s="80">
        <f>D83</f>
        <v>0</v>
      </c>
      <c r="F83" s="80"/>
      <c r="G83" s="46" t="s">
        <v>126</v>
      </c>
      <c r="H83" s="46" t="s">
        <v>336</v>
      </c>
      <c r="I83" s="48">
        <f t="shared" si="6"/>
        <v>0</v>
      </c>
      <c r="J83" s="201">
        <f>D83-F83</f>
        <v>0</v>
      </c>
      <c r="K83" s="201">
        <f>E83-F83</f>
        <v>0</v>
      </c>
    </row>
    <row r="84" spans="1:11" ht="29.25" customHeight="1" hidden="1">
      <c r="A84" s="36" t="s">
        <v>330</v>
      </c>
      <c r="B84" s="24" t="s">
        <v>170</v>
      </c>
      <c r="C84" s="52" t="s">
        <v>334</v>
      </c>
      <c r="D84" s="80">
        <v>0</v>
      </c>
      <c r="E84" s="80">
        <f>D84</f>
        <v>0</v>
      </c>
      <c r="F84" s="80"/>
      <c r="G84" s="46" t="s">
        <v>126</v>
      </c>
      <c r="H84" s="46" t="s">
        <v>337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s="34" customFormat="1" ht="58.5" customHeight="1" hidden="1">
      <c r="A85" s="69"/>
      <c r="B85" s="33"/>
      <c r="C85" s="55"/>
      <c r="D85" s="55"/>
      <c r="E85" s="55"/>
      <c r="F85" s="196"/>
      <c r="G85" s="43" t="s">
        <v>126</v>
      </c>
      <c r="H85" s="43" t="s">
        <v>126</v>
      </c>
      <c r="I85" s="46" t="s">
        <v>121</v>
      </c>
      <c r="J85" s="201">
        <f t="shared" si="1"/>
        <v>0</v>
      </c>
      <c r="K85" s="53">
        <f>E85-F85</f>
        <v>0</v>
      </c>
    </row>
    <row r="86" spans="1:11" ht="6.75" customHeight="1" hidden="1">
      <c r="A86" s="41"/>
      <c r="B86" s="28"/>
      <c r="C86" s="49"/>
      <c r="D86" s="49"/>
      <c r="E86" s="49"/>
      <c r="F86" s="197"/>
      <c r="G86" s="46" t="s">
        <v>126</v>
      </c>
      <c r="H86" s="46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15" customHeight="1" thickBot="1">
      <c r="A87" s="70"/>
      <c r="B87" s="25"/>
      <c r="C87" s="57"/>
      <c r="D87" s="57"/>
      <c r="E87" s="57"/>
      <c r="F87" s="198"/>
      <c r="G87" s="58" t="s">
        <v>126</v>
      </c>
      <c r="H87" s="58" t="s">
        <v>126</v>
      </c>
      <c r="I87" s="58" t="s">
        <v>123</v>
      </c>
      <c r="J87" s="201">
        <f t="shared" si="1"/>
        <v>0</v>
      </c>
      <c r="K87" s="59" t="s">
        <v>123</v>
      </c>
    </row>
    <row r="88" spans="1:11" ht="15" customHeight="1" hidden="1" thickBot="1">
      <c r="A88" s="70" t="s">
        <v>126</v>
      </c>
      <c r="B88" s="25" t="s">
        <v>125</v>
      </c>
      <c r="C88" s="60" t="s">
        <v>130</v>
      </c>
      <c r="D88" s="61" t="s">
        <v>122</v>
      </c>
      <c r="E88" s="61" t="s">
        <v>122</v>
      </c>
      <c r="F88" s="199">
        <v>3720</v>
      </c>
      <c r="G88" s="58" t="s">
        <v>126</v>
      </c>
      <c r="H88" s="58" t="s">
        <v>126</v>
      </c>
      <c r="I88" s="58" t="s">
        <v>131</v>
      </c>
      <c r="J88" s="62">
        <f>D88-F88</f>
        <v>21280</v>
      </c>
      <c r="K88" s="63">
        <f>E88-F88</f>
        <v>21280</v>
      </c>
    </row>
    <row r="89" spans="1:11" ht="11.25" customHeight="1" thickBot="1">
      <c r="A89" s="71"/>
      <c r="B89" s="29"/>
      <c r="C89" s="64" t="s">
        <v>126</v>
      </c>
      <c r="D89" s="64" t="s">
        <v>126</v>
      </c>
      <c r="E89" s="64" t="s">
        <v>126</v>
      </c>
      <c r="F89" s="200" t="s">
        <v>126</v>
      </c>
      <c r="G89" s="64"/>
      <c r="H89" s="64"/>
      <c r="I89" s="64"/>
      <c r="J89" s="64"/>
      <c r="K89" s="64"/>
    </row>
    <row r="90" spans="1:11" ht="27" customHeight="1" thickBot="1">
      <c r="A90" s="72" t="s">
        <v>90</v>
      </c>
      <c r="B90" s="30">
        <v>450</v>
      </c>
      <c r="C90" s="65" t="s">
        <v>51</v>
      </c>
      <c r="D90" s="65" t="s">
        <v>51</v>
      </c>
      <c r="E90" s="65" t="s">
        <v>51</v>
      </c>
      <c r="F90" s="65" t="s">
        <v>373</v>
      </c>
      <c r="G90" s="66" t="s">
        <v>126</v>
      </c>
      <c r="H90" s="66" t="s">
        <v>126</v>
      </c>
      <c r="I90" s="65" t="s">
        <v>373</v>
      </c>
      <c r="J90" s="67" t="s">
        <v>51</v>
      </c>
      <c r="K90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88">
      <selection activeCell="G115" sqref="G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6" t="s">
        <v>83</v>
      </c>
      <c r="B1" s="217"/>
      <c r="C1" s="217"/>
      <c r="D1" s="217"/>
      <c r="E1" s="217"/>
      <c r="F1" s="217"/>
      <c r="G1" s="217"/>
      <c r="H1" s="217"/>
      <c r="I1" s="100"/>
    </row>
    <row r="2" spans="1:9" ht="12" customHeight="1">
      <c r="A2" s="216" t="s">
        <v>107</v>
      </c>
      <c r="B2" s="217"/>
      <c r="C2" s="217"/>
      <c r="D2" s="217"/>
      <c r="E2" s="217"/>
      <c r="F2" s="217"/>
      <c r="G2" s="217"/>
      <c r="H2" s="217"/>
      <c r="I2" s="101"/>
    </row>
    <row r="3" spans="1:9" ht="12" customHeight="1">
      <c r="A3" s="216" t="s">
        <v>81</v>
      </c>
      <c r="B3" s="217"/>
      <c r="C3" s="217"/>
      <c r="D3" s="217"/>
      <c r="E3" s="217"/>
      <c r="F3" s="217"/>
      <c r="G3" s="217"/>
      <c r="H3" s="218"/>
      <c r="I3" s="102"/>
    </row>
    <row r="4" spans="1:9" ht="12.75" customHeight="1" thickBot="1">
      <c r="A4" s="216" t="s">
        <v>82</v>
      </c>
      <c r="B4" s="217"/>
      <c r="C4" s="217"/>
      <c r="D4" s="217"/>
      <c r="E4" s="217"/>
      <c r="F4" s="217"/>
      <c r="G4" s="217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367</v>
      </c>
      <c r="E6" s="108"/>
      <c r="F6" s="108"/>
      <c r="G6" s="108"/>
      <c r="H6" s="108" t="s">
        <v>28</v>
      </c>
      <c r="I6" s="109" t="s">
        <v>368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8747700</v>
      </c>
      <c r="E22" s="79">
        <f>E24+E32</f>
        <v>6384622.42</v>
      </c>
      <c r="F22" s="46" t="s">
        <v>126</v>
      </c>
      <c r="G22" s="43" t="s">
        <v>123</v>
      </c>
      <c r="H22" s="44">
        <f>E22+G22</f>
        <v>6384622.42</v>
      </c>
      <c r="I22" s="56">
        <f>D22-E22</f>
        <v>2363077.58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5291500</v>
      </c>
      <c r="E24" s="79">
        <f>E26+E27+E28+E30+E29+E31</f>
        <v>4259220.15</v>
      </c>
      <c r="F24" s="46" t="s">
        <v>126</v>
      </c>
      <c r="G24" s="46" t="s">
        <v>123</v>
      </c>
      <c r="H24" s="44">
        <f t="shared" si="0"/>
        <v>4259220.15</v>
      </c>
      <c r="I24" s="47">
        <f t="shared" si="1"/>
        <v>1032279.8499999996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254</v>
      </c>
      <c r="C26" s="174" t="s">
        <v>309</v>
      </c>
      <c r="D26" s="80">
        <v>3017500</v>
      </c>
      <c r="E26" s="80">
        <v>2866600</v>
      </c>
      <c r="F26" s="46" t="s">
        <v>126</v>
      </c>
      <c r="G26" s="46" t="s">
        <v>123</v>
      </c>
      <c r="H26" s="44">
        <f t="shared" si="0"/>
        <v>2866600</v>
      </c>
      <c r="I26" s="47">
        <f t="shared" si="1"/>
        <v>150900</v>
      </c>
    </row>
    <row r="27" spans="1:9" ht="24" customHeight="1" thickBot="1">
      <c r="A27" s="36" t="s">
        <v>231</v>
      </c>
      <c r="B27" s="137" t="s">
        <v>254</v>
      </c>
      <c r="C27" s="174" t="s">
        <v>310</v>
      </c>
      <c r="D27" s="80">
        <v>192700</v>
      </c>
      <c r="E27" s="80">
        <v>138773</v>
      </c>
      <c r="F27" s="46" t="s">
        <v>126</v>
      </c>
      <c r="G27" s="46" t="s">
        <v>123</v>
      </c>
      <c r="H27" s="44">
        <f t="shared" si="0"/>
        <v>138773</v>
      </c>
      <c r="I27" s="47">
        <f t="shared" si="1"/>
        <v>53927</v>
      </c>
    </row>
    <row r="28" spans="1:9" ht="22.5" customHeight="1" thickBot="1">
      <c r="A28" s="36" t="s">
        <v>232</v>
      </c>
      <c r="B28" s="137" t="s">
        <v>254</v>
      </c>
      <c r="C28" s="174" t="s">
        <v>321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312</v>
      </c>
      <c r="B29" s="137" t="s">
        <v>254</v>
      </c>
      <c r="C29" s="174" t="s">
        <v>311</v>
      </c>
      <c r="D29" s="80">
        <v>1347600</v>
      </c>
      <c r="E29" s="80">
        <v>642447.15</v>
      </c>
      <c r="F29" s="46"/>
      <c r="G29" s="46"/>
      <c r="H29" s="206">
        <v>642447.15</v>
      </c>
      <c r="I29" s="47">
        <f t="shared" si="1"/>
        <v>705152.85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338</v>
      </c>
      <c r="D31" s="80">
        <v>733500</v>
      </c>
      <c r="E31" s="80">
        <v>611200</v>
      </c>
      <c r="F31" s="46"/>
      <c r="G31" s="46"/>
      <c r="H31" s="44">
        <v>611200</v>
      </c>
      <c r="I31" s="47">
        <f t="shared" si="1"/>
        <v>122300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3456200</v>
      </c>
      <c r="E32" s="79">
        <f>E38+E51+E56+E61+E71+E76+E78+E77+E81+E80</f>
        <v>2125402.27</v>
      </c>
      <c r="F32" s="46" t="s">
        <v>126</v>
      </c>
      <c r="G32" s="46" t="s">
        <v>123</v>
      </c>
      <c r="H32" s="44">
        <f t="shared" si="0"/>
        <v>2125402.27</v>
      </c>
      <c r="I32" s="47">
        <f t="shared" si="1"/>
        <v>1330797.73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558400</v>
      </c>
      <c r="E38" s="79">
        <f>E39+E44+E45+E46+E47+E48+E49+E50</f>
        <v>322508.73</v>
      </c>
      <c r="F38" s="46" t="s">
        <v>126</v>
      </c>
      <c r="G38" s="46" t="s">
        <v>123</v>
      </c>
      <c r="H38" s="44">
        <f>E38+G38</f>
        <v>322508.73</v>
      </c>
      <c r="I38" s="47">
        <f>D38-E38</f>
        <v>235891.27000000002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558400</v>
      </c>
      <c r="E39" s="80">
        <f>E40+E41+E42+E43</f>
        <v>322044.69999999995</v>
      </c>
      <c r="F39" s="46" t="s">
        <v>126</v>
      </c>
      <c r="G39" s="46" t="s">
        <v>123</v>
      </c>
      <c r="H39" s="44">
        <f>E39+G39</f>
        <v>322044.69999999995</v>
      </c>
      <c r="I39" s="47">
        <f>D39-E39</f>
        <v>236355.30000000005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321913.92</v>
      </c>
      <c r="F40" s="46" t="s">
        <v>126</v>
      </c>
      <c r="G40" s="46" t="s">
        <v>123</v>
      </c>
      <c r="H40" s="44">
        <f t="shared" si="0"/>
        <v>321913.92</v>
      </c>
      <c r="I40" s="47">
        <f t="shared" si="1"/>
        <v>-321913.92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329</v>
      </c>
      <c r="D42" s="79"/>
      <c r="E42" s="80">
        <v>69.85</v>
      </c>
      <c r="F42" s="46"/>
      <c r="G42" s="46"/>
      <c r="H42" s="44">
        <v>69.85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60.93</v>
      </c>
      <c r="F43" s="46"/>
      <c r="G43" s="46"/>
      <c r="H43" s="44">
        <v>60.93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439.26</v>
      </c>
      <c r="F48" s="46" t="s">
        <v>126</v>
      </c>
      <c r="G48" s="46" t="s">
        <v>123</v>
      </c>
      <c r="H48" s="44">
        <f t="shared" si="0"/>
        <v>439.26</v>
      </c>
      <c r="I48" s="47">
        <f t="shared" si="1"/>
        <v>-439.26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24.77</v>
      </c>
      <c r="F49" s="46" t="s">
        <v>126</v>
      </c>
      <c r="G49" s="46" t="s">
        <v>123</v>
      </c>
      <c r="H49" s="44">
        <f t="shared" si="0"/>
        <v>24.77</v>
      </c>
      <c r="I49" s="47">
        <f t="shared" si="1"/>
        <v>-24.77</v>
      </c>
    </row>
    <row r="50" spans="1:9" ht="15.75" customHeight="1" thickBot="1">
      <c r="A50" s="36"/>
      <c r="B50" s="137" t="s">
        <v>256</v>
      </c>
      <c r="C50" s="174" t="s">
        <v>355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350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100000</v>
      </c>
      <c r="E56" s="179">
        <f>E57</f>
        <v>46411.21</v>
      </c>
      <c r="F56" s="144" t="s">
        <v>126</v>
      </c>
      <c r="G56" s="144" t="s">
        <v>123</v>
      </c>
      <c r="H56" s="44">
        <f>E56+G56</f>
        <v>46411.21</v>
      </c>
      <c r="I56" s="47">
        <f>D56-E56</f>
        <v>53588.79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100000</v>
      </c>
      <c r="E57" s="179">
        <f>E58+E59+E60</f>
        <v>46411.21</v>
      </c>
      <c r="F57" s="144" t="s">
        <v>126</v>
      </c>
      <c r="G57" s="144" t="s">
        <v>123</v>
      </c>
      <c r="H57" s="44">
        <f t="shared" si="0"/>
        <v>46411.21</v>
      </c>
      <c r="I57" s="47">
        <f t="shared" si="1"/>
        <v>53588.79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46194.57</v>
      </c>
      <c r="F58" s="144" t="s">
        <v>126</v>
      </c>
      <c r="G58" s="144" t="s">
        <v>123</v>
      </c>
      <c r="H58" s="44">
        <f t="shared" si="0"/>
        <v>46194.57</v>
      </c>
      <c r="I58" s="47">
        <f t="shared" si="1"/>
        <v>-46194.57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216.64</v>
      </c>
      <c r="F59" s="144" t="s">
        <v>126</v>
      </c>
      <c r="G59" s="144" t="s">
        <v>123</v>
      </c>
      <c r="H59" s="44">
        <f t="shared" si="0"/>
        <v>216.64</v>
      </c>
      <c r="I59" s="47">
        <f t="shared" si="1"/>
        <v>-216.64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2462400</v>
      </c>
      <c r="E61" s="179">
        <f>E62+E67</f>
        <v>1487917.49</v>
      </c>
      <c r="F61" s="144" t="s">
        <v>126</v>
      </c>
      <c r="G61" s="144" t="s">
        <v>123</v>
      </c>
      <c r="H61" s="44">
        <f>E61+G61</f>
        <v>1487917.49</v>
      </c>
      <c r="I61" s="47">
        <f>D61-E61</f>
        <v>974482.51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473000</v>
      </c>
      <c r="E62" s="179">
        <f>E63+E64+E65+E66</f>
        <v>658057.88</v>
      </c>
      <c r="F62" s="144" t="s">
        <v>126</v>
      </c>
      <c r="G62" s="144" t="s">
        <v>123</v>
      </c>
      <c r="H62" s="44">
        <f t="shared" si="0"/>
        <v>658057.88</v>
      </c>
      <c r="I62" s="47">
        <f t="shared" si="1"/>
        <v>-185057.88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473000</v>
      </c>
      <c r="E63" s="180">
        <v>652949.84</v>
      </c>
      <c r="F63" s="144" t="s">
        <v>126</v>
      </c>
      <c r="G63" s="144" t="s">
        <v>123</v>
      </c>
      <c r="H63" s="44">
        <f t="shared" si="0"/>
        <v>652949.84</v>
      </c>
      <c r="I63" s="47">
        <f t="shared" si="1"/>
        <v>-179949.83999999997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5108.04</v>
      </c>
      <c r="F64" s="46" t="s">
        <v>126</v>
      </c>
      <c r="G64" s="46" t="s">
        <v>123</v>
      </c>
      <c r="H64" s="44">
        <f t="shared" si="0"/>
        <v>5108.04</v>
      </c>
      <c r="I64" s="47">
        <f t="shared" si="1"/>
        <v>-5108.04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1989400</v>
      </c>
      <c r="E67" s="179">
        <f>E68+E69+E70</f>
        <v>829859.61</v>
      </c>
      <c r="F67" s="144" t="s">
        <v>126</v>
      </c>
      <c r="G67" s="144" t="s">
        <v>123</v>
      </c>
      <c r="H67" s="44">
        <f t="shared" si="0"/>
        <v>829859.61</v>
      </c>
      <c r="I67" s="47">
        <f t="shared" si="1"/>
        <v>1159540.3900000001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1989400</v>
      </c>
      <c r="E68" s="180">
        <v>837888.44</v>
      </c>
      <c r="F68" s="144" t="s">
        <v>126</v>
      </c>
      <c r="G68" s="144" t="s">
        <v>123</v>
      </c>
      <c r="H68" s="44">
        <f t="shared" si="0"/>
        <v>837888.44</v>
      </c>
      <c r="I68" s="47">
        <f t="shared" si="1"/>
        <v>1151511.56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-8028.83</v>
      </c>
      <c r="F69" s="144" t="s">
        <v>126</v>
      </c>
      <c r="G69" s="144" t="s">
        <v>123</v>
      </c>
      <c r="H69" s="44">
        <f t="shared" si="0"/>
        <v>-8028.83</v>
      </c>
      <c r="I69" s="47">
        <f t="shared" si="1"/>
        <v>8028.83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256</v>
      </c>
      <c r="C71" s="176" t="s">
        <v>313</v>
      </c>
      <c r="D71" s="79">
        <v>7300</v>
      </c>
      <c r="E71" s="80">
        <v>12575</v>
      </c>
      <c r="F71" s="46" t="s">
        <v>126</v>
      </c>
      <c r="G71" s="46" t="s">
        <v>123</v>
      </c>
      <c r="H71" s="44">
        <f t="shared" si="0"/>
        <v>12575</v>
      </c>
      <c r="I71" s="47">
        <f t="shared" si="1"/>
        <v>-5275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12575</v>
      </c>
      <c r="F72" s="46" t="s">
        <v>154</v>
      </c>
      <c r="G72" s="46" t="s">
        <v>123</v>
      </c>
      <c r="H72" s="44">
        <f t="shared" si="0"/>
        <v>12575</v>
      </c>
      <c r="I72" s="47">
        <f t="shared" si="1"/>
        <v>-12575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303400</v>
      </c>
      <c r="E76" s="79">
        <v>211979.84</v>
      </c>
      <c r="F76" s="46" t="s">
        <v>126</v>
      </c>
      <c r="G76" s="46" t="s">
        <v>123</v>
      </c>
      <c r="H76" s="44">
        <f t="shared" si="0"/>
        <v>211979.84</v>
      </c>
      <c r="I76" s="47">
        <f t="shared" si="1"/>
        <v>91420.16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1100</v>
      </c>
      <c r="E78" s="79">
        <v>2000</v>
      </c>
      <c r="F78" s="46" t="s">
        <v>126</v>
      </c>
      <c r="G78" s="43" t="s">
        <v>123</v>
      </c>
      <c r="H78" s="44">
        <f t="shared" si="0"/>
        <v>2000</v>
      </c>
      <c r="I78" s="47">
        <f t="shared" si="1"/>
        <v>-900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359</v>
      </c>
      <c r="D80" s="79"/>
      <c r="E80" s="79">
        <v>3000</v>
      </c>
      <c r="F80" s="46" t="s">
        <v>126</v>
      </c>
      <c r="G80" s="43" t="s">
        <v>123</v>
      </c>
      <c r="H80" s="44">
        <f t="shared" si="0"/>
        <v>3000</v>
      </c>
      <c r="I80" s="47">
        <f t="shared" si="1"/>
        <v>-3000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120900</v>
      </c>
      <c r="E96" s="65" t="s">
        <v>374</v>
      </c>
      <c r="F96" s="46"/>
      <c r="G96" s="66" t="s">
        <v>126</v>
      </c>
      <c r="H96" s="65" t="s">
        <v>374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342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344</v>
      </c>
      <c r="B103" s="137"/>
      <c r="C103" s="75" t="s">
        <v>345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120900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365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366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374</v>
      </c>
      <c r="F111" s="58" t="s">
        <v>126</v>
      </c>
      <c r="G111" s="66"/>
      <c r="H111" s="65" t="s">
        <v>374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374</v>
      </c>
      <c r="F112" s="161" t="s">
        <v>126</v>
      </c>
      <c r="G112" s="161" t="s">
        <v>51</v>
      </c>
      <c r="H112" s="65" t="s">
        <v>374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375</v>
      </c>
      <c r="F113" s="58"/>
      <c r="G113" s="58"/>
      <c r="H113" s="209" t="str">
        <f>E113</f>
        <v>-6405370,65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376</v>
      </c>
      <c r="F115" s="144" t="s">
        <v>126</v>
      </c>
      <c r="G115" s="163" t="s">
        <v>51</v>
      </c>
      <c r="H115" s="145" t="str">
        <f>E115</f>
        <v>5985782,20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357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369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2018-10-01T08:18:25Z</cp:lastPrinted>
  <dcterms:created xsi:type="dcterms:W3CDTF">1999-06-18T11:49:53Z</dcterms:created>
  <dcterms:modified xsi:type="dcterms:W3CDTF">2018-10-08T08:16:53Z</dcterms:modified>
  <cp:category/>
  <cp:version/>
  <cp:contentType/>
  <cp:contentStatus/>
</cp:coreProperties>
</file>