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<sst xmlns="http://schemas.openxmlformats.org/spreadsheetml/2006/main" count="1028" uniqueCount="381">
  <si>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</si>
  <si>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</si>
  <si>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</si>
  <si>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</si>
  <si>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</si>
  <si>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</si>
  <si>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</si>
  <si>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</si>
  <si>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</si>
  <si>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</si>
  <si>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</si>
  <si>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</si>
  <si>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</si>
  <si>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</si>
  <si>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</si>
  <si>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</si>
  <si>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</si>
  <si>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</si>
  <si>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</si>
  <si>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</si>
  <si>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</si>
  <si>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</si>
  <si>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</si>
  <si>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</si>
  <si>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</si>
  <si>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</si>
  <si>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</si>
  <si>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</si>
  <si>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</si>
  <si>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</si>
  <si>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</si>
  <si>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</si>
  <si>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</si>
  <si>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</si>
  <si>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</si>
  <si>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</si>
  <si>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</si>
  <si>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</si>
  <si>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</si>
  <si>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</si>
  <si>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</si>
  <si>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</si>
  <si>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</si>
  <si>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</si>
  <si>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</si>
  <si>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</si>
  <si>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</si>
  <si>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</si>
  <si>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</si>
  <si>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</si>
  <si>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</si>
  <si>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</si>
  <si>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</si>
  <si>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</si>
  <si>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</si>
  <si>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</si>
  <si>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</si>
  <si>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</si>
  <si>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</si>
  <si>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</si>
  <si>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</si>
  <si>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</si>
  <si>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</si>
  <si>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</si>
  <si>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</si>
  <si>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</si>
  <si>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</si>
  <si>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</si>
  <si>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</si>
  <si>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</si>
  <si>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</si>
  <si>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</si>
  <si>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</si>
  <si>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</si>
  <si>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</si>
  <si>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</si>
  <si>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</si>
  <si>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</si>
  <si>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</si>
  <si>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</si>
  <si>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</si>
  <si>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</si>
  <si>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</si>
  <si>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</si>
  <si>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</si>
  <si>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</si>
  <si>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</si>
  <si>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</si>
  <si>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</si>
  <si>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</si>
  <si>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</si>
  <si>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</si>
  <si>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</si>
  <si>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</si>
  <si>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</si>
  <si>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</si>
  <si>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</si>
  <si>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</si>
  <si>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</si>
  <si>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</si>
  <si>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</si>
  <si>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</si>
  <si>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</si>
  <si>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</si>
  <si>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</si>
  <si>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</si>
  <si>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</si>
  <si>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</si>
  <si>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</si>
  <si>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</si>
  <si>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</si>
  <si>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</si>
  <si>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</si>
  <si>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</si>
  <si>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</si>
  <si>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</si>
  <si>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</si>
  <si>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</si>
  <si>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</si>
  <si>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</si>
  <si>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</si>
  <si>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</si>
  <si>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</si>
  <si>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</si>
  <si>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</si>
  <si>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</si>
  <si>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</si>
  <si>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</si>
  <si>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</si>
  <si>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</si>
  <si>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</si>
  <si>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</si>
  <si>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</si>
  <si>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</si>
  <si>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</si>
  <si>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</si>
  <si>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</si>
  <si>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</si>
  <si>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</si>
  <si>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</si>
  <si>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</si>
  <si>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</si>
  <si>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</si>
  <si>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</si>
  <si>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</si>
  <si>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</si>
  <si>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</si>
  <si>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</si>
  <si>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</si>
  <si>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</si>
  <si>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</si>
  <si>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</si>
  <si>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</si>
  <si>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</si>
  <si>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</si>
  <si>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</si>
  <si>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</si>
  <si>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</si>
  <si>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</si>
  <si>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</si>
  <si>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</si>
  <si>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</si>
  <si>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</si>
  <si>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</si>
  <si>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</si>
  <si>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</si>
  <si>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</si>
  <si>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</si>
  <si>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</si>
  <si>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</si>
  <si>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</si>
  <si>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</si>
  <si>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</si>
  <si>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</si>
  <si>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</si>
  <si>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</si>
  <si>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</si>
  <si>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</si>
  <si>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</si>
  <si>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</si>
  <si>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</si>
  <si>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</si>
  <si>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</si>
  <si>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</si>
  <si>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</si>
  <si>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</si>
  <si>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</si>
  <si>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</si>
  <si>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</si>
  <si>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</si>
  <si>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</si>
  <si>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</si>
  <si>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</si>
  <si>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</si>
  <si>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</si>
  <si>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</si>
  <si>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</si>
  <si>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</si>
  <si>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</si>
  <si>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</si>
  <si>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</si>
  <si>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</si>
  <si>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</si>
  <si>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</si>
  <si>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</si>
  <si>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</si>
  <si>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</si>
  <si>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</si>
  <si>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</si>
  <si>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</si>
  <si>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</si>
  <si>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</si>
  <si>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</si>
  <si>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</si>
  <si>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</si>
  <si>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</si>
  <si>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</si>
  <si>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</si>
  <si>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</si>
  <si>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</si>
  <si>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</si>
  <si>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</si>
  <si>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</si>
  <si>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</si>
  <si>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</si>
  <si>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</si>
  <si>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</si>
  <si>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</si>
  <si>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</si>
  <si>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</si>
  <si>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</si>
  <si>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</si>
  <si>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</si>
  <si>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</si>
  <si>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</si>
  <si>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</si>
  <si>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</si>
  <si>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</si>
  <si>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</si>
  <si>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</si>
  <si>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</si>
  <si>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</si>
  <si>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</si>
  <si>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</si>
  <si>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</si>
  <si>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</si>
  <si>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</si>
  <si>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</si>
  <si>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</si>
  <si>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</si>
  <si>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</si>
  <si>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</si>
  <si>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</si>
  <si>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</si>
  <si>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</si>
  <si>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</si>
  <si>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</si>
  <si>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</si>
  <si>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</si>
  <si>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</si>
  <si>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</si>
  <si>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</si>
  <si>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</si>
  <si>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</si>
  <si>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</si>
  <si>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</si>
  <si>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</si>
  <si>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</si>
  <si>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</si>
  <si>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</si>
  <si>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</si>
  <si>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</si>
  <si>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</si>
  <si>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</si>
  <si>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</si>
  <si>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</si>
  <si>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</si>
  <si>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</si>
  <si>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</si>
  <si>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</si>
  <si>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</si>
  <si>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</si>
  <si>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</si>
  <si>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</si>
  <si>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</si>
  <si>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</si>
  <si>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</si>
  <si>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</si>
  <si>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</si>
  <si>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</si>
  <si>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</si>
  <si>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</si>
  <si>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</si>
  <si>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</si>
  <si>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</si>
  <si>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</si>
  <si>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</si>
  <si>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</si>
  <si>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</si>
  <si>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</si>
  <si>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</si>
  <si>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</si>
  <si>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</si>
  <si>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</si>
  <si>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</si>
  <si>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</si>
  <si>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</si>
  <si>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</si>
  <si>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</si>
  <si>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</si>
  <si>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</si>
  <si>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</si>
  <si>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</si>
  <si>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</si>
  <si>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</si>
  <si>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</si>
  <si>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</si>
  <si>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</si>
  <si>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</si>
  <si>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</si>
  <si>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</si>
  <si>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</si>
  <si>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</si>
  <si>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</si>
  <si>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</si>
  <si>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</si>
  <si>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</si>
  <si>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</si>
  <si>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</si>
  <si>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</si>
  <si>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</si>
  <si>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</si>
  <si>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</si>
  <si>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</si>
  <si>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</si>
  <si>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</si>
  <si>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</si>
  <si>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</si>
  <si>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</si>
  <si>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</si>
  <si>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</si>
  <si>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</si>
  <si>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</si>
  <si>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</si>
  <si>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</si>
  <si>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</si>
  <si>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</si>
  <si>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</si>
  <si>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</si>
  <si>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</si>
  <si>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</si>
  <si>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</si>
  <si>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</si>
  <si>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</si>
  <si>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319000,00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</si>
  <si>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</si>
  <si>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</si>
  <si>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</si>
  <si>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</si>
  <si>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</si>
  <si>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</si>
  <si>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</si>
  <si>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</si>
  <si>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</si>
  <si>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</si>
  <si>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</si>
  <si>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8175,0</t>
  </si>
  <si>
    <t>-12027300</t>
  </si>
  <si>
    <t>12027300</t>
  </si>
  <si>
    <t>0801 03 1 00 25430244</t>
  </si>
  <si>
    <t>на 1 марта 2019 г</t>
  </si>
  <si>
    <t>01.03.2019</t>
  </si>
  <si>
    <t>"1"  марта  2019  г</t>
  </si>
  <si>
    <t>76884,88</t>
  </si>
  <si>
    <t>20000</t>
  </si>
  <si>
    <t>3406,56</t>
  </si>
  <si>
    <t>613855,40</t>
  </si>
  <si>
    <t>-613855,40</t>
  </si>
  <si>
    <t>-2094941,08</t>
  </si>
  <si>
    <t>1481085,68</t>
  </si>
  <si>
    <t>0801 03 1 00 0S3320 243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</si>
</sst>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0" zoomScaleSheetLayoutView="120" zoomScalePageLayoutView="0" workbookViewId="0" topLeftCell="A59">
      <selection activeCell="C74" sqref="C7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2" t="s">
        <v>9</v>
      </c>
      <c r="G3" s="213"/>
      <c r="H3" s="213"/>
      <c r="I3" s="214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5"/>
      <c r="G4" s="216"/>
      <c r="H4" s="216"/>
      <c r="I4" s="217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D12+D37+D41+D46+D47+D48+D50+D51+D52+D53+D58+D59+D76+D78+D79+D54+D49+D56+D44+D74+D80+D45+D55+D57+D75</f>
        <v>12027300</v>
      </c>
      <c r="E10" s="79">
        <f>E12+E37+E41+E46+E47+E48+E50+E51+E52+E53+E58+E59+E76+E78+E79+E54+E49+E56+E44+E74+E80+E45+E55+E57+E75</f>
        <v>12027300</v>
      </c>
      <c r="F10" s="79">
        <f>F12+F37+F41+F46+F47+F48+F50+F51+F52+F53+F58+F59+F76+F78+F79+F54+F49+F56+F44+F74+F80+F57+F45+F55+F29</f>
        <v>994151</v>
      </c>
      <c r="G10" s="42" t="s">
        <v>126</v>
      </c>
      <c r="H10" s="43" t="s">
        <v>126</v>
      </c>
      <c r="I10" s="44">
        <f>F10</f>
        <v>994151</v>
      </c>
      <c r="J10" s="45">
        <f>D10-F10</f>
        <v>11033149</v>
      </c>
      <c r="K10" s="45">
        <f>E10-F10</f>
        <v>11033149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3546500</v>
      </c>
      <c r="E12" s="79">
        <f>E19+E27+E28+E32+E34+E35+E36+E30</f>
        <v>3546500</v>
      </c>
      <c r="F12" s="51">
        <f>F19+F27+F28+F32+F34+F36+F35</f>
        <v>420804.16</v>
      </c>
      <c r="G12" s="46" t="s">
        <v>126</v>
      </c>
      <c r="H12" s="46" t="s">
        <v>126</v>
      </c>
      <c r="I12" s="44">
        <f aca="true" t="shared" si="0" ref="I12:I26">F12</f>
        <v>420804.16</v>
      </c>
      <c r="J12" s="45">
        <f aca="true" t="shared" si="1" ref="J12:J87">D12-F12</f>
        <v>3125695.84</v>
      </c>
      <c r="K12" s="45">
        <f aca="true" t="shared" si="2" ref="K12:K82">E12-F12</f>
        <v>3125695.84</v>
      </c>
    </row>
    <row r="13" spans="1:11" ht="16.5" customHeight="1">
      <c r="A13" s="39" t="s">
        <v>228</v>
      </c>
      <c r="B13" s="74"/>
      <c r="C13" s="51"/>
      <c r="D13" s="79">
        <f>D20+D21+D22+D23+D24+D25</f>
        <v>3303700</v>
      </c>
      <c r="E13" s="79">
        <f>E20+E21+E22+E23+E24+E25</f>
        <v>3303700</v>
      </c>
      <c r="F13" s="79">
        <f>F20+F21+F22+F23+F24+F25</f>
        <v>350363.12</v>
      </c>
      <c r="G13" s="46"/>
      <c r="H13" s="46"/>
      <c r="I13" s="44">
        <f>F13</f>
        <v>350363.12</v>
      </c>
      <c r="J13" s="45">
        <f t="shared" si="1"/>
        <v>2953336.88</v>
      </c>
      <c r="K13" s="45">
        <f t="shared" si="2"/>
        <v>2953336.88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D20+D21+D22+D23+D24+D25+D26+D29</f>
        <v>3428400</v>
      </c>
      <c r="E19" s="79">
        <f>E20+E21+E22+E23+E24+E25+E26+E29</f>
        <v>3428400</v>
      </c>
      <c r="F19" s="79">
        <f>F20+F21+F22+F23+F24+F25+F26</f>
        <v>361252.16</v>
      </c>
      <c r="G19" s="46" t="s">
        <v>126</v>
      </c>
      <c r="H19" s="46" t="s">
        <v>126</v>
      </c>
      <c r="I19" s="44">
        <f>F19</f>
        <v>361252.16</v>
      </c>
      <c r="J19" s="45">
        <f t="shared" si="1"/>
        <v>3067147.84</v>
      </c>
      <c r="K19" s="45">
        <f t="shared" si="2"/>
        <v>3067147.84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2116000</v>
      </c>
      <c r="E20" s="80">
        <v>2116000</v>
      </c>
      <c r="F20" s="80">
        <v>227403.41</v>
      </c>
      <c r="G20" s="46" t="s">
        <v>126</v>
      </c>
      <c r="H20" s="46" t="s">
        <v>126</v>
      </c>
      <c r="I20" s="48">
        <f>F20</f>
        <v>227403.41</v>
      </c>
      <c r="J20" s="201">
        <f t="shared" si="1"/>
        <v>1888596.59</v>
      </c>
      <c r="K20" s="201">
        <f t="shared" si="2"/>
        <v>1888596.59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344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45874.83</v>
      </c>
      <c r="G22" s="50" t="s">
        <v>126</v>
      </c>
      <c r="H22" s="50" t="s">
        <v>126</v>
      </c>
      <c r="I22" s="202">
        <f>F22</f>
        <v>45874.83</v>
      </c>
      <c r="J22" s="201">
        <f t="shared" si="1"/>
        <v>617625.17</v>
      </c>
      <c r="K22" s="201">
        <f t="shared" si="2"/>
        <v>617625.17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354</v>
      </c>
      <c r="E24" s="80">
        <v>319000</v>
      </c>
      <c r="F24" s="52" t="s">
        <v>373</v>
      </c>
      <c r="G24" s="43" t="s">
        <v>126</v>
      </c>
      <c r="H24" s="46" t="s">
        <v>126</v>
      </c>
      <c r="I24" s="48" t="str">
        <f t="shared" si="0"/>
        <v>76884,88</v>
      </c>
      <c r="J24" s="201">
        <f t="shared" si="1"/>
        <v>242115.12</v>
      </c>
      <c r="K24" s="201">
        <f t="shared" si="2"/>
        <v>242115.12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92000</v>
      </c>
      <c r="E26" s="80">
        <v>92000</v>
      </c>
      <c r="F26" s="80">
        <v>10889.04</v>
      </c>
      <c r="G26" s="46" t="s">
        <v>126</v>
      </c>
      <c r="H26" s="46" t="s">
        <v>126</v>
      </c>
      <c r="I26" s="48">
        <f t="shared" si="0"/>
        <v>10889.04</v>
      </c>
      <c r="J26" s="201">
        <f t="shared" si="1"/>
        <v>81110.95999999999</v>
      </c>
      <c r="K26" s="201">
        <f t="shared" si="2"/>
        <v>81110.95999999999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363</v>
      </c>
      <c r="B29" s="28">
        <v>540</v>
      </c>
      <c r="C29" s="52" t="s">
        <v>361</v>
      </c>
      <c r="D29" s="52" t="s">
        <v>362</v>
      </c>
      <c r="E29" s="80">
        <v>32700</v>
      </c>
      <c r="F29" s="52" t="s">
        <v>366</v>
      </c>
      <c r="G29" s="46"/>
      <c r="H29" s="46"/>
      <c r="I29" s="48"/>
      <c r="J29" s="201">
        <f t="shared" si="1"/>
        <v>24525</v>
      </c>
      <c r="K29" s="201">
        <f t="shared" si="2"/>
        <v>24525</v>
      </c>
    </row>
    <row r="30" spans="1:11" ht="16.5" customHeight="1">
      <c r="A30" s="36" t="s">
        <v>317</v>
      </c>
      <c r="B30" s="28">
        <v>851</v>
      </c>
      <c r="C30" s="52" t="s">
        <v>320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318</v>
      </c>
      <c r="B31" s="28">
        <v>870</v>
      </c>
      <c r="C31" s="52" t="s">
        <v>319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/>
      <c r="G32" s="46" t="s">
        <v>126</v>
      </c>
      <c r="H32" s="46" t="s">
        <v>126</v>
      </c>
      <c r="I32" s="46">
        <f t="shared" si="3"/>
        <v>0</v>
      </c>
      <c r="J32" s="201">
        <f t="shared" si="1"/>
        <v>13000</v>
      </c>
      <c r="K32" s="201">
        <f t="shared" si="2"/>
        <v>13000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39552</v>
      </c>
      <c r="G34" s="46" t="s">
        <v>126</v>
      </c>
      <c r="H34" s="46" t="s">
        <v>126</v>
      </c>
      <c r="I34" s="48">
        <f t="shared" si="3"/>
        <v>39552</v>
      </c>
      <c r="J34" s="201">
        <f t="shared" si="1"/>
        <v>10548</v>
      </c>
      <c r="K34" s="201">
        <f t="shared" si="2"/>
        <v>10548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343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346</v>
      </c>
      <c r="E36" s="80">
        <v>35000</v>
      </c>
      <c r="F36" s="52" t="s">
        <v>374</v>
      </c>
      <c r="G36" s="46" t="s">
        <v>126</v>
      </c>
      <c r="H36" s="46" t="s">
        <v>126</v>
      </c>
      <c r="I36" s="48">
        <v>20000</v>
      </c>
      <c r="J36" s="201">
        <f t="shared" si="1"/>
        <v>15000</v>
      </c>
      <c r="K36" s="201">
        <f>J36</f>
        <v>15000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</f>
        <v>208200</v>
      </c>
      <c r="E37" s="79">
        <f>E38+E39</f>
        <v>208200</v>
      </c>
      <c r="F37" s="79">
        <f>F38+F39</f>
        <v>18686.56</v>
      </c>
      <c r="G37" s="46" t="s">
        <v>126</v>
      </c>
      <c r="H37" s="46" t="s">
        <v>126</v>
      </c>
      <c r="I37" s="44">
        <f>F37</f>
        <v>18686.56</v>
      </c>
      <c r="J37" s="45">
        <f t="shared" si="1"/>
        <v>189513.44</v>
      </c>
      <c r="K37" s="45">
        <f t="shared" si="2"/>
        <v>189513.44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158700</v>
      </c>
      <c r="E38" s="80">
        <v>158700</v>
      </c>
      <c r="F38" s="80">
        <v>15280</v>
      </c>
      <c r="G38" s="46" t="s">
        <v>126</v>
      </c>
      <c r="H38" s="46" t="s">
        <v>126</v>
      </c>
      <c r="I38" s="206">
        <f>F38</f>
        <v>15280</v>
      </c>
      <c r="J38" s="201">
        <f t="shared" si="1"/>
        <v>143420</v>
      </c>
      <c r="K38" s="201">
        <f t="shared" si="2"/>
        <v>143420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345</v>
      </c>
      <c r="E39" s="52" t="s">
        <v>345</v>
      </c>
      <c r="F39" s="52" t="s">
        <v>375</v>
      </c>
      <c r="G39" s="46" t="s">
        <v>126</v>
      </c>
      <c r="H39" s="46" t="s">
        <v>126</v>
      </c>
      <c r="I39" s="203" t="str">
        <f>F39</f>
        <v>3406,56</v>
      </c>
      <c r="J39" s="201">
        <f t="shared" si="1"/>
        <v>46093.44</v>
      </c>
      <c r="K39" s="201">
        <f t="shared" si="2"/>
        <v>46093.44</v>
      </c>
    </row>
    <row r="40" spans="1:11" ht="69.75" customHeight="1" hidden="1">
      <c r="A40" s="36" t="s">
        <v>213</v>
      </c>
      <c r="B40" s="24" t="s">
        <v>190</v>
      </c>
      <c r="C40" s="52" t="s">
        <v>266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3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212</v>
      </c>
      <c r="B41" s="24" t="s">
        <v>170</v>
      </c>
      <c r="C41" s="52" t="s">
        <v>310</v>
      </c>
      <c r="D41" s="80">
        <v>47500</v>
      </c>
      <c r="E41" s="80">
        <v>47500</v>
      </c>
      <c r="F41" s="79"/>
      <c r="G41" s="46" t="s">
        <v>126</v>
      </c>
      <c r="H41" s="46" t="s">
        <v>126</v>
      </c>
      <c r="I41" s="48">
        <f t="shared" si="4"/>
        <v>0</v>
      </c>
      <c r="J41" s="201">
        <f t="shared" si="1"/>
        <v>47500</v>
      </c>
      <c r="K41" s="201">
        <f t="shared" si="2"/>
        <v>47500</v>
      </c>
    </row>
    <row r="42" spans="1:11" ht="84" customHeight="1" hidden="1">
      <c r="A42" s="36" t="s">
        <v>274</v>
      </c>
      <c r="B42" s="24" t="s">
        <v>170</v>
      </c>
      <c r="C42" s="52" t="s">
        <v>273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276</v>
      </c>
      <c r="B43" s="24" t="s">
        <v>170</v>
      </c>
      <c r="C43" s="52" t="s">
        <v>275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338</v>
      </c>
      <c r="B44" s="24" t="s">
        <v>170</v>
      </c>
      <c r="C44" s="52" t="s">
        <v>335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69.75" customHeight="1">
      <c r="A45" s="36" t="s">
        <v>351</v>
      </c>
      <c r="B45" s="24" t="s">
        <v>170</v>
      </c>
      <c r="C45" s="52" t="s">
        <v>335</v>
      </c>
      <c r="D45" s="80">
        <v>23200</v>
      </c>
      <c r="E45" s="80">
        <v>23200</v>
      </c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23200</v>
      </c>
      <c r="K45" s="201">
        <f>E45-F45</f>
        <v>23200</v>
      </c>
    </row>
    <row r="46" spans="1:11" ht="69.75" customHeight="1">
      <c r="A46" s="36" t="s">
        <v>211</v>
      </c>
      <c r="B46" s="24" t="s">
        <v>170</v>
      </c>
      <c r="C46" s="52" t="s">
        <v>191</v>
      </c>
      <c r="D46" s="80">
        <v>1117800</v>
      </c>
      <c r="E46" s="80">
        <v>1117800</v>
      </c>
      <c r="F46" s="80"/>
      <c r="G46" s="46" t="s">
        <v>126</v>
      </c>
      <c r="H46" s="46" t="s">
        <v>126</v>
      </c>
      <c r="I46" s="48">
        <f t="shared" si="4"/>
        <v>0</v>
      </c>
      <c r="J46" s="201">
        <f t="shared" si="1"/>
        <v>1117800</v>
      </c>
      <c r="K46" s="201">
        <f t="shared" si="2"/>
        <v>1117800</v>
      </c>
    </row>
    <row r="47" spans="1:11" ht="69" customHeight="1">
      <c r="A47" s="36" t="s">
        <v>216</v>
      </c>
      <c r="B47" s="24" t="s">
        <v>170</v>
      </c>
      <c r="C47" s="52" t="s">
        <v>192</v>
      </c>
      <c r="D47" s="80">
        <v>0</v>
      </c>
      <c r="E47" s="80">
        <v>0</v>
      </c>
      <c r="F47" s="80"/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210</v>
      </c>
      <c r="B48" s="24" t="s">
        <v>170</v>
      </c>
      <c r="C48" s="52" t="s">
        <v>193</v>
      </c>
      <c r="D48" s="80">
        <v>406500</v>
      </c>
      <c r="E48" s="80">
        <v>406500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406500</v>
      </c>
      <c r="K48" s="201">
        <f t="shared" si="2"/>
        <v>406500</v>
      </c>
    </row>
    <row r="49" spans="1:11" ht="57" customHeight="1" hidden="1">
      <c r="A49" s="205" t="s">
        <v>321</v>
      </c>
      <c r="B49" s="24" t="s">
        <v>190</v>
      </c>
      <c r="C49" s="52" t="s">
        <v>322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315</v>
      </c>
      <c r="B50" s="24" t="s">
        <v>170</v>
      </c>
      <c r="C50" s="52" t="s">
        <v>316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209</v>
      </c>
      <c r="B51" s="24" t="s">
        <v>170</v>
      </c>
      <c r="C51" s="52" t="s">
        <v>194</v>
      </c>
      <c r="D51" s="80">
        <v>78500</v>
      </c>
      <c r="E51" s="80">
        <v>78500</v>
      </c>
      <c r="F51" s="80">
        <v>13862.07</v>
      </c>
      <c r="G51" s="46" t="s">
        <v>126</v>
      </c>
      <c r="H51" s="46" t="s">
        <v>126</v>
      </c>
      <c r="I51" s="48">
        <f t="shared" si="4"/>
        <v>13862.07</v>
      </c>
      <c r="J51" s="201">
        <f t="shared" si="1"/>
        <v>64637.93</v>
      </c>
      <c r="K51" s="201">
        <f t="shared" si="2"/>
        <v>64637.93</v>
      </c>
    </row>
    <row r="52" spans="1:11" ht="78.75" customHeight="1">
      <c r="A52" s="36" t="s">
        <v>208</v>
      </c>
      <c r="B52" s="24" t="s">
        <v>170</v>
      </c>
      <c r="C52" s="52" t="s">
        <v>267</v>
      </c>
      <c r="D52" s="80">
        <v>30000</v>
      </c>
      <c r="E52" s="80">
        <v>30000</v>
      </c>
      <c r="F52" s="80"/>
      <c r="G52" s="46" t="s">
        <v>126</v>
      </c>
      <c r="H52" s="46" t="s">
        <v>126</v>
      </c>
      <c r="I52" s="48">
        <f t="shared" si="4"/>
        <v>0</v>
      </c>
      <c r="J52" s="201">
        <f t="shared" si="1"/>
        <v>30000</v>
      </c>
      <c r="K52" s="201">
        <f t="shared" si="2"/>
        <v>30000</v>
      </c>
    </row>
    <row r="53" spans="1:11" ht="80.25" customHeight="1" hidden="1">
      <c r="A53" s="36" t="s">
        <v>314</v>
      </c>
      <c r="B53" s="24" t="s">
        <v>170</v>
      </c>
      <c r="C53" s="52" t="s">
        <v>311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313</v>
      </c>
      <c r="B54" s="24" t="s">
        <v>170</v>
      </c>
      <c r="C54" s="52" t="s">
        <v>312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78.75" customHeight="1">
      <c r="A55" s="36" t="s">
        <v>352</v>
      </c>
      <c r="B55" s="24" t="s">
        <v>170</v>
      </c>
      <c r="C55" s="52" t="s">
        <v>311</v>
      </c>
      <c r="D55" s="80">
        <v>17000</v>
      </c>
      <c r="E55" s="80">
        <v>17000</v>
      </c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17000</v>
      </c>
      <c r="K55" s="201">
        <f>E55-F55</f>
        <v>17000</v>
      </c>
    </row>
    <row r="56" spans="1:11" ht="48" customHeight="1">
      <c r="A56" s="36" t="s">
        <v>323</v>
      </c>
      <c r="B56" s="24" t="s">
        <v>170</v>
      </c>
      <c r="C56" s="52" t="s">
        <v>349</v>
      </c>
      <c r="D56" s="80">
        <v>18800</v>
      </c>
      <c r="E56" s="80">
        <v>18800</v>
      </c>
      <c r="F56" s="80"/>
      <c r="G56" s="46" t="s">
        <v>126</v>
      </c>
      <c r="H56" s="46" t="s">
        <v>126</v>
      </c>
      <c r="I56" s="80">
        <v>3000</v>
      </c>
      <c r="J56" s="201">
        <f>D56-F56</f>
        <v>18800</v>
      </c>
      <c r="K56" s="201">
        <f>E56-F56</f>
        <v>18800</v>
      </c>
    </row>
    <row r="57" spans="1:11" ht="81" customHeight="1">
      <c r="A57" s="36" t="s">
        <v>353</v>
      </c>
      <c r="B57" s="24" t="s">
        <v>170</v>
      </c>
      <c r="C57" s="52" t="s">
        <v>312</v>
      </c>
      <c r="D57" s="80">
        <v>0</v>
      </c>
      <c r="E57" s="80">
        <v>0</v>
      </c>
      <c r="F57" s="80"/>
      <c r="G57" s="46" t="s">
        <v>126</v>
      </c>
      <c r="H57" s="46" t="s">
        <v>126</v>
      </c>
      <c r="I57" s="80">
        <v>4900</v>
      </c>
      <c r="J57" s="201">
        <f>D57-F57</f>
        <v>0</v>
      </c>
      <c r="K57" s="201">
        <f>E57-F57</f>
        <v>0</v>
      </c>
    </row>
    <row r="58" spans="1:11" ht="92.25" customHeight="1">
      <c r="A58" s="36" t="s">
        <v>207</v>
      </c>
      <c r="B58" s="24" t="s">
        <v>160</v>
      </c>
      <c r="C58" s="52" t="s">
        <v>268</v>
      </c>
      <c r="D58" s="80">
        <v>50000</v>
      </c>
      <c r="E58" s="80">
        <v>50000</v>
      </c>
      <c r="F58" s="80">
        <v>12300</v>
      </c>
      <c r="G58" s="46" t="s">
        <v>126</v>
      </c>
      <c r="H58" s="46" t="s">
        <v>126</v>
      </c>
      <c r="I58" s="48">
        <f>F58</f>
        <v>12300</v>
      </c>
      <c r="J58" s="201">
        <f t="shared" si="1"/>
        <v>37700</v>
      </c>
      <c r="K58" s="201">
        <f t="shared" si="2"/>
        <v>37700</v>
      </c>
    </row>
    <row r="59" spans="1:11" ht="71.25" customHeight="1">
      <c r="A59" s="36" t="s">
        <v>204</v>
      </c>
      <c r="B59" s="24" t="s">
        <v>196</v>
      </c>
      <c r="C59" s="52" t="s">
        <v>195</v>
      </c>
      <c r="D59" s="80">
        <v>3516000</v>
      </c>
      <c r="E59" s="80">
        <v>3516000</v>
      </c>
      <c r="F59" s="80">
        <v>478018.79</v>
      </c>
      <c r="G59" s="46" t="s">
        <v>126</v>
      </c>
      <c r="H59" s="46" t="s">
        <v>126</v>
      </c>
      <c r="I59" s="80">
        <f>F59</f>
        <v>478018.79</v>
      </c>
      <c r="J59" s="201">
        <f t="shared" si="1"/>
        <v>3037981.21</v>
      </c>
      <c r="K59" s="201">
        <f t="shared" si="2"/>
        <v>3037981.21</v>
      </c>
    </row>
    <row r="60" spans="1:11" ht="51.75" customHeight="1" hidden="1">
      <c r="A60" s="36" t="s">
        <v>284</v>
      </c>
      <c r="B60" s="24" t="s">
        <v>196</v>
      </c>
      <c r="C60" s="52" t="s">
        <v>304</v>
      </c>
      <c r="D60" s="80">
        <v>3137400</v>
      </c>
      <c r="E60" s="80">
        <v>3137400</v>
      </c>
      <c r="F60" s="80">
        <v>3077729</v>
      </c>
      <c r="G60" s="46" t="s">
        <v>126</v>
      </c>
      <c r="H60" s="46" t="s">
        <v>126</v>
      </c>
      <c r="I60" s="203">
        <v>3077729</v>
      </c>
      <c r="J60" s="201">
        <f aca="true" t="shared" si="5" ref="J60:J65">D60-F60</f>
        <v>59671</v>
      </c>
      <c r="K60" s="201">
        <f>E60-F60</f>
        <v>59671</v>
      </c>
    </row>
    <row r="61" spans="1:11" ht="51.75" customHeight="1" hidden="1">
      <c r="A61" s="36" t="s">
        <v>284</v>
      </c>
      <c r="B61" s="24" t="s">
        <v>196</v>
      </c>
      <c r="C61" s="52" t="s">
        <v>305</v>
      </c>
      <c r="D61" s="80">
        <v>197700</v>
      </c>
      <c r="E61" s="80">
        <v>197700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197700</v>
      </c>
      <c r="K61" s="201">
        <f>E61-F61</f>
        <v>197700</v>
      </c>
    </row>
    <row r="62" spans="1:11" ht="60.75" customHeight="1" hidden="1">
      <c r="A62" s="36" t="s">
        <v>278</v>
      </c>
      <c r="B62" s="24"/>
      <c r="C62" s="52" t="s">
        <v>277</v>
      </c>
      <c r="D62" s="80">
        <v>2242500</v>
      </c>
      <c r="E62" s="80">
        <f>D62</f>
        <v>2242500</v>
      </c>
      <c r="F62" s="80">
        <v>2242497</v>
      </c>
      <c r="G62" s="46"/>
      <c r="H62" s="46"/>
      <c r="I62" s="203">
        <v>2242497</v>
      </c>
      <c r="J62" s="201">
        <f t="shared" si="5"/>
        <v>3</v>
      </c>
      <c r="K62" s="201"/>
    </row>
    <row r="63" spans="1:11" ht="51.75" customHeight="1" hidden="1">
      <c r="A63" s="36" t="s">
        <v>284</v>
      </c>
      <c r="B63" s="24" t="s">
        <v>196</v>
      </c>
      <c r="C63" s="52" t="s">
        <v>283</v>
      </c>
      <c r="D63" s="80">
        <v>452300</v>
      </c>
      <c r="E63" s="80">
        <v>452300</v>
      </c>
      <c r="F63" s="80">
        <v>451611.51</v>
      </c>
      <c r="G63" s="46" t="s">
        <v>126</v>
      </c>
      <c r="H63" s="46" t="s">
        <v>126</v>
      </c>
      <c r="I63" s="203">
        <v>451611.51</v>
      </c>
      <c r="J63" s="201">
        <f t="shared" si="5"/>
        <v>688.4899999999907</v>
      </c>
      <c r="K63" s="201">
        <f>E63-F63</f>
        <v>688.4899999999907</v>
      </c>
    </row>
    <row r="64" spans="1:11" ht="51.75" customHeight="1" hidden="1">
      <c r="A64" s="36" t="s">
        <v>295</v>
      </c>
      <c r="B64" s="24" t="s">
        <v>196</v>
      </c>
      <c r="C64" s="52" t="s">
        <v>291</v>
      </c>
      <c r="D64" s="80">
        <v>248000</v>
      </c>
      <c r="E64" s="80">
        <v>248000</v>
      </c>
      <c r="F64" s="80">
        <v>0</v>
      </c>
      <c r="G64" s="46" t="s">
        <v>126</v>
      </c>
      <c r="H64" s="46" t="s">
        <v>126</v>
      </c>
      <c r="I64" s="203">
        <v>0</v>
      </c>
      <c r="J64" s="201">
        <f t="shared" si="5"/>
        <v>248000</v>
      </c>
      <c r="K64" s="201">
        <f>E64-F64</f>
        <v>248000</v>
      </c>
    </row>
    <row r="65" spans="1:11" ht="51.75" customHeight="1" hidden="1">
      <c r="A65" s="36" t="s">
        <v>284</v>
      </c>
      <c r="B65" s="24" t="s">
        <v>196</v>
      </c>
      <c r="C65" s="52" t="s">
        <v>292</v>
      </c>
      <c r="D65" s="80">
        <v>100000</v>
      </c>
      <c r="E65" s="80">
        <v>100000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100000</v>
      </c>
      <c r="K65" s="201">
        <f>E65-F65</f>
        <v>100000</v>
      </c>
    </row>
    <row r="66" spans="1:11" ht="63.75" customHeight="1" hidden="1">
      <c r="A66" s="204" t="s">
        <v>279</v>
      </c>
      <c r="B66" s="28">
        <v>243</v>
      </c>
      <c r="C66" s="52" t="s">
        <v>205</v>
      </c>
      <c r="D66" s="80">
        <v>7626600</v>
      </c>
      <c r="E66" s="80">
        <f>D66</f>
        <v>7626600</v>
      </c>
      <c r="F66" s="80">
        <v>7626600</v>
      </c>
      <c r="G66" s="46" t="s">
        <v>126</v>
      </c>
      <c r="H66" s="46" t="s">
        <v>126</v>
      </c>
      <c r="I66" s="46">
        <f>F66</f>
        <v>7626600</v>
      </c>
      <c r="J66" s="201">
        <f t="shared" si="1"/>
        <v>0</v>
      </c>
      <c r="K66" s="201">
        <f t="shared" si="2"/>
        <v>0</v>
      </c>
    </row>
    <row r="67" spans="1:11" ht="51.75" customHeight="1" hidden="1">
      <c r="A67" s="36" t="s">
        <v>295</v>
      </c>
      <c r="B67" s="24" t="s">
        <v>196</v>
      </c>
      <c r="C67" s="52" t="s">
        <v>301</v>
      </c>
      <c r="D67" s="80">
        <v>119100</v>
      </c>
      <c r="E67" s="80">
        <v>119100</v>
      </c>
      <c r="F67" s="80">
        <v>119100</v>
      </c>
      <c r="G67" s="46" t="s">
        <v>126</v>
      </c>
      <c r="H67" s="46" t="s">
        <v>126</v>
      </c>
      <c r="I67" s="203">
        <v>119100</v>
      </c>
      <c r="J67" s="201">
        <f>D67-F67</f>
        <v>0</v>
      </c>
      <c r="K67" s="201">
        <f>E67-F67</f>
        <v>0</v>
      </c>
    </row>
    <row r="68" spans="1:11" ht="71.25" customHeight="1" hidden="1">
      <c r="A68" s="36" t="s">
        <v>296</v>
      </c>
      <c r="B68" s="24" t="s">
        <v>196</v>
      </c>
      <c r="C68" s="52" t="s">
        <v>294</v>
      </c>
      <c r="D68" s="80">
        <v>252000</v>
      </c>
      <c r="E68" s="80">
        <v>252000</v>
      </c>
      <c r="F68" s="80">
        <v>252000</v>
      </c>
      <c r="G68" s="46" t="s">
        <v>126</v>
      </c>
      <c r="H68" s="46" t="s">
        <v>126</v>
      </c>
      <c r="I68" s="46">
        <f>F68</f>
        <v>252000</v>
      </c>
      <c r="J68" s="201">
        <f>D68-F68</f>
        <v>0</v>
      </c>
      <c r="K68" s="201">
        <f>E68-F68</f>
        <v>0</v>
      </c>
    </row>
    <row r="69" spans="1:11" ht="58.5" customHeight="1" hidden="1">
      <c r="A69" s="36" t="s">
        <v>297</v>
      </c>
      <c r="B69" s="31" t="s">
        <v>197</v>
      </c>
      <c r="C69" s="52" t="s">
        <v>206</v>
      </c>
      <c r="D69" s="80">
        <v>512800</v>
      </c>
      <c r="E69" s="80">
        <f>D69</f>
        <v>512800</v>
      </c>
      <c r="F69" s="80">
        <v>512781</v>
      </c>
      <c r="G69" s="46" t="s">
        <v>126</v>
      </c>
      <c r="H69" s="46" t="s">
        <v>126</v>
      </c>
      <c r="I69" s="46">
        <f>F69</f>
        <v>512781</v>
      </c>
      <c r="J69" s="201">
        <f t="shared" si="1"/>
        <v>19</v>
      </c>
      <c r="K69" s="201">
        <f t="shared" si="2"/>
        <v>19</v>
      </c>
    </row>
    <row r="70" spans="1:11" ht="24" customHeight="1" hidden="1">
      <c r="A70" s="36" t="s">
        <v>288</v>
      </c>
      <c r="B70" s="31" t="s">
        <v>286</v>
      </c>
      <c r="C70" s="52" t="s">
        <v>287</v>
      </c>
      <c r="D70" s="80">
        <v>100000</v>
      </c>
      <c r="E70" s="80">
        <f>D70</f>
        <v>100000</v>
      </c>
      <c r="F70" s="80">
        <v>100000</v>
      </c>
      <c r="G70" s="46"/>
      <c r="H70" s="46"/>
      <c r="I70" s="46" t="s">
        <v>299</v>
      </c>
      <c r="J70" s="201">
        <f t="shared" si="1"/>
        <v>0</v>
      </c>
      <c r="K70" s="201">
        <f t="shared" si="2"/>
        <v>0</v>
      </c>
    </row>
    <row r="71" spans="1:11" ht="51.75" customHeight="1" hidden="1">
      <c r="A71" s="36" t="s">
        <v>295</v>
      </c>
      <c r="B71" s="24" t="s">
        <v>196</v>
      </c>
      <c r="C71" s="52" t="s">
        <v>300</v>
      </c>
      <c r="D71" s="80">
        <v>8100</v>
      </c>
      <c r="E71" s="80">
        <v>8100</v>
      </c>
      <c r="F71" s="80">
        <v>8100</v>
      </c>
      <c r="G71" s="46" t="s">
        <v>126</v>
      </c>
      <c r="H71" s="46" t="s">
        <v>126</v>
      </c>
      <c r="I71" s="203">
        <v>8100</v>
      </c>
      <c r="J71" s="201">
        <f>D71-F71</f>
        <v>0</v>
      </c>
      <c r="K71" s="201">
        <f>E71-F71</f>
        <v>0</v>
      </c>
    </row>
    <row r="72" spans="1:11" ht="71.25" customHeight="1" hidden="1">
      <c r="A72" s="36" t="s">
        <v>298</v>
      </c>
      <c r="B72" s="24" t="s">
        <v>196</v>
      </c>
      <c r="C72" s="52" t="s">
        <v>293</v>
      </c>
      <c r="D72" s="80">
        <v>17000</v>
      </c>
      <c r="E72" s="80">
        <v>17000</v>
      </c>
      <c r="F72" s="80">
        <v>17000</v>
      </c>
      <c r="G72" s="46" t="s">
        <v>126</v>
      </c>
      <c r="H72" s="46" t="s">
        <v>126</v>
      </c>
      <c r="I72" s="80">
        <v>17000</v>
      </c>
      <c r="J72" s="201">
        <f>D72-F72</f>
        <v>0</v>
      </c>
      <c r="K72" s="201">
        <f>E72-F72</f>
        <v>0</v>
      </c>
    </row>
    <row r="73" spans="1:11" ht="78.75" customHeight="1" hidden="1">
      <c r="A73" s="36" t="s">
        <v>203</v>
      </c>
      <c r="B73" s="28">
        <v>244</v>
      </c>
      <c r="C73" s="52" t="s">
        <v>289</v>
      </c>
      <c r="D73" s="80">
        <v>50000</v>
      </c>
      <c r="E73" s="80">
        <v>50000</v>
      </c>
      <c r="F73" s="80">
        <v>50000</v>
      </c>
      <c r="G73" s="46" t="s">
        <v>126</v>
      </c>
      <c r="H73" s="46" t="s">
        <v>126</v>
      </c>
      <c r="I73" s="46">
        <f>F73</f>
        <v>50000</v>
      </c>
      <c r="J73" s="201">
        <f t="shared" si="1"/>
        <v>0</v>
      </c>
      <c r="K73" s="201">
        <f t="shared" si="2"/>
        <v>0</v>
      </c>
    </row>
    <row r="74" spans="1:11" ht="59.25" customHeight="1">
      <c r="A74" s="211" t="s">
        <v>364</v>
      </c>
      <c r="B74" s="24" t="s">
        <v>170</v>
      </c>
      <c r="C74" s="52" t="s">
        <v>380</v>
      </c>
      <c r="D74" s="80">
        <v>2629400</v>
      </c>
      <c r="E74" s="80">
        <v>2629400</v>
      </c>
      <c r="F74" s="80"/>
      <c r="G74" s="46" t="s">
        <v>126</v>
      </c>
      <c r="H74" s="46" t="s">
        <v>126</v>
      </c>
      <c r="I74" s="80">
        <v>587000</v>
      </c>
      <c r="J74" s="201">
        <f>D74-F74</f>
        <v>2629400</v>
      </c>
      <c r="K74" s="201">
        <f>E74-F74</f>
        <v>2629400</v>
      </c>
    </row>
    <row r="75" spans="1:11" ht="64.5" customHeight="1">
      <c r="A75" s="211" t="s">
        <v>365</v>
      </c>
      <c r="B75" s="24" t="s">
        <v>170</v>
      </c>
      <c r="C75" s="52" t="s">
        <v>369</v>
      </c>
      <c r="D75" s="80">
        <v>36900</v>
      </c>
      <c r="E75" s="80">
        <v>36900</v>
      </c>
      <c r="F75" s="80"/>
      <c r="G75" s="46"/>
      <c r="H75" s="46"/>
      <c r="I75" s="80"/>
      <c r="J75" s="201"/>
      <c r="K75" s="201"/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/>
      <c r="G76" s="46" t="s">
        <v>126</v>
      </c>
      <c r="H76" s="46" t="s">
        <v>126</v>
      </c>
      <c r="I76" s="46">
        <f aca="true" t="shared" si="6" ref="I76:I84">F76</f>
        <v>0</v>
      </c>
      <c r="J76" s="201">
        <f t="shared" si="1"/>
        <v>21000</v>
      </c>
      <c r="K76" s="201">
        <f t="shared" si="2"/>
        <v>21000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280000</v>
      </c>
      <c r="E78" s="80">
        <v>280000</v>
      </c>
      <c r="F78" s="80">
        <v>42304.42</v>
      </c>
      <c r="G78" s="46" t="s">
        <v>126</v>
      </c>
      <c r="H78" s="46" t="s">
        <v>126</v>
      </c>
      <c r="I78" s="48">
        <f t="shared" si="6"/>
        <v>42304.42</v>
      </c>
      <c r="J78" s="201">
        <f t="shared" si="1"/>
        <v>237695.58000000002</v>
      </c>
      <c r="K78" s="201">
        <f t="shared" si="2"/>
        <v>237695.58000000002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339</v>
      </c>
      <c r="B80" s="25" t="s">
        <v>340</v>
      </c>
      <c r="C80" s="52" t="s">
        <v>341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325</v>
      </c>
      <c r="B81" s="24" t="s">
        <v>170</v>
      </c>
      <c r="C81" s="52" t="s">
        <v>326</v>
      </c>
      <c r="D81" s="80">
        <v>0</v>
      </c>
      <c r="E81" s="80">
        <f>D81</f>
        <v>0</v>
      </c>
      <c r="F81" s="80"/>
      <c r="G81" s="46" t="s">
        <v>126</v>
      </c>
      <c r="H81" s="46" t="s">
        <v>330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325</v>
      </c>
      <c r="B82" s="24" t="s">
        <v>170</v>
      </c>
      <c r="C82" s="52" t="s">
        <v>327</v>
      </c>
      <c r="D82" s="80">
        <v>0</v>
      </c>
      <c r="E82" s="80">
        <f>D82</f>
        <v>0</v>
      </c>
      <c r="F82" s="80"/>
      <c r="G82" s="46" t="s">
        <v>126</v>
      </c>
      <c r="H82" s="46" t="s">
        <v>333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325</v>
      </c>
      <c r="B83" s="24" t="s">
        <v>170</v>
      </c>
      <c r="C83" s="52" t="s">
        <v>328</v>
      </c>
      <c r="D83" s="80">
        <v>0</v>
      </c>
      <c r="E83" s="80">
        <f>D83</f>
        <v>0</v>
      </c>
      <c r="F83" s="80"/>
      <c r="G83" s="46" t="s">
        <v>126</v>
      </c>
      <c r="H83" s="46" t="s">
        <v>331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325</v>
      </c>
      <c r="B84" s="24" t="s">
        <v>170</v>
      </c>
      <c r="C84" s="52" t="s">
        <v>329</v>
      </c>
      <c r="D84" s="80">
        <v>0</v>
      </c>
      <c r="E84" s="80">
        <f>D84</f>
        <v>0</v>
      </c>
      <c r="F84" s="80"/>
      <c r="G84" s="46" t="s">
        <v>126</v>
      </c>
      <c r="H84" s="46" t="s">
        <v>332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376</v>
      </c>
      <c r="G90" s="66" t="s">
        <v>126</v>
      </c>
      <c r="H90" s="66" t="s">
        <v>126</v>
      </c>
      <c r="I90" s="65" t="s">
        <v>376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94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0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1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2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370</v>
      </c>
      <c r="E6" s="108"/>
      <c r="F6" s="108"/>
      <c r="G6" s="108"/>
      <c r="H6" s="108" t="s">
        <v>28</v>
      </c>
      <c r="I6" s="109" t="s">
        <v>371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12027300</v>
      </c>
      <c r="E22" s="79">
        <f>E24+E32</f>
        <v>1608006.4</v>
      </c>
      <c r="F22" s="46" t="s">
        <v>126</v>
      </c>
      <c r="G22" s="43" t="s">
        <v>123</v>
      </c>
      <c r="H22" s="44">
        <f>E22+G22</f>
        <v>1608006.4</v>
      </c>
      <c r="I22" s="56">
        <f>D22-E22</f>
        <v>10419293.6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8560100</v>
      </c>
      <c r="E24" s="79">
        <f>E26+E27+E28+E30+E29+E31</f>
        <v>1304250</v>
      </c>
      <c r="F24" s="46" t="s">
        <v>126</v>
      </c>
      <c r="G24" s="46" t="s">
        <v>123</v>
      </c>
      <c r="H24" s="44">
        <f t="shared" si="0"/>
        <v>1304250</v>
      </c>
      <c r="I24" s="47">
        <f t="shared" si="1"/>
        <v>7255850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356</v>
      </c>
      <c r="C26" s="174" t="s">
        <v>355</v>
      </c>
      <c r="D26" s="80">
        <v>4363700</v>
      </c>
      <c r="E26" s="80">
        <v>1252000</v>
      </c>
      <c r="F26" s="46" t="s">
        <v>126</v>
      </c>
      <c r="G26" s="46" t="s">
        <v>123</v>
      </c>
      <c r="H26" s="44">
        <f t="shared" si="0"/>
        <v>1252000</v>
      </c>
      <c r="I26" s="47">
        <f t="shared" si="1"/>
        <v>3111700</v>
      </c>
    </row>
    <row r="27" spans="1:9" ht="24" customHeight="1" thickBot="1">
      <c r="A27" s="36" t="s">
        <v>231</v>
      </c>
      <c r="B27" s="137" t="s">
        <v>356</v>
      </c>
      <c r="C27" s="174" t="s">
        <v>359</v>
      </c>
      <c r="D27" s="80">
        <v>208200</v>
      </c>
      <c r="E27" s="80">
        <v>52050</v>
      </c>
      <c r="F27" s="46" t="s">
        <v>126</v>
      </c>
      <c r="G27" s="46" t="s">
        <v>123</v>
      </c>
      <c r="H27" s="44">
        <f t="shared" si="0"/>
        <v>52050</v>
      </c>
      <c r="I27" s="47">
        <f t="shared" si="1"/>
        <v>156150</v>
      </c>
    </row>
    <row r="28" spans="1:9" ht="22.5" customHeight="1" thickBot="1">
      <c r="A28" s="36" t="s">
        <v>232</v>
      </c>
      <c r="B28" s="137" t="s">
        <v>356</v>
      </c>
      <c r="C28" s="174" t="s">
        <v>360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308</v>
      </c>
      <c r="B29" s="137" t="s">
        <v>356</v>
      </c>
      <c r="C29" s="174" t="s">
        <v>357</v>
      </c>
      <c r="D29" s="80">
        <v>1524300</v>
      </c>
      <c r="E29" s="80">
        <v>0</v>
      </c>
      <c r="F29" s="46"/>
      <c r="G29" s="46"/>
      <c r="H29" s="206">
        <v>0</v>
      </c>
      <c r="I29" s="47">
        <f t="shared" si="1"/>
        <v>1524300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358</v>
      </c>
      <c r="D31" s="80">
        <v>2463700</v>
      </c>
      <c r="E31" s="80">
        <v>0</v>
      </c>
      <c r="F31" s="46"/>
      <c r="G31" s="46"/>
      <c r="H31" s="44">
        <v>0</v>
      </c>
      <c r="I31" s="47">
        <f t="shared" si="1"/>
        <v>2463700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3467200</v>
      </c>
      <c r="E32" s="79">
        <f>E38+E51+E56+E61+E71+E76+E78+E77+E81+E80</f>
        <v>303756.4</v>
      </c>
      <c r="F32" s="46" t="s">
        <v>126</v>
      </c>
      <c r="G32" s="46" t="s">
        <v>123</v>
      </c>
      <c r="H32" s="44">
        <f t="shared" si="0"/>
        <v>303756.4</v>
      </c>
      <c r="I32" s="47">
        <f t="shared" si="1"/>
        <v>3163443.6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521900</v>
      </c>
      <c r="E38" s="79">
        <f>E39+E44+E45+E46+E47+E48+E49+E50</f>
        <v>74469.96</v>
      </c>
      <c r="F38" s="46" t="s">
        <v>126</v>
      </c>
      <c r="G38" s="46" t="s">
        <v>123</v>
      </c>
      <c r="H38" s="44">
        <f>E38+G38</f>
        <v>74469.96</v>
      </c>
      <c r="I38" s="47">
        <f>D38-E38</f>
        <v>447430.04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521900</v>
      </c>
      <c r="E39" s="80">
        <f>E40+E41+E42+E43</f>
        <v>74314.5</v>
      </c>
      <c r="F39" s="46" t="s">
        <v>126</v>
      </c>
      <c r="G39" s="46" t="s">
        <v>123</v>
      </c>
      <c r="H39" s="44">
        <f>E39+G39</f>
        <v>74314.5</v>
      </c>
      <c r="I39" s="47">
        <f>D39-E39</f>
        <v>447585.5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74314.5</v>
      </c>
      <c r="F40" s="46" t="s">
        <v>126</v>
      </c>
      <c r="G40" s="46" t="s">
        <v>123</v>
      </c>
      <c r="H40" s="44">
        <f t="shared" si="0"/>
        <v>74314.5</v>
      </c>
      <c r="I40" s="47">
        <f t="shared" si="1"/>
        <v>-74314.5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324</v>
      </c>
      <c r="D42" s="79"/>
      <c r="E42" s="80">
        <v>0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0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155.46</v>
      </c>
      <c r="F48" s="46" t="s">
        <v>126</v>
      </c>
      <c r="G48" s="46" t="s">
        <v>123</v>
      </c>
      <c r="H48" s="44">
        <f t="shared" si="0"/>
        <v>155.46</v>
      </c>
      <c r="I48" s="47">
        <f t="shared" si="1"/>
        <v>-155.46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0</v>
      </c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256</v>
      </c>
      <c r="C50" s="174" t="s">
        <v>347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39000</v>
      </c>
      <c r="E51" s="179">
        <f>E52+E53+E55+E54</f>
        <v>0</v>
      </c>
      <c r="F51" s="144" t="s">
        <v>126</v>
      </c>
      <c r="G51" s="144" t="s">
        <v>123</v>
      </c>
      <c r="H51" s="44">
        <f t="shared" si="0"/>
        <v>0</v>
      </c>
      <c r="I51" s="47">
        <f t="shared" si="1"/>
        <v>39000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39000</v>
      </c>
      <c r="E52" s="180">
        <v>0</v>
      </c>
      <c r="F52" s="144" t="s">
        <v>126</v>
      </c>
      <c r="G52" s="141" t="s">
        <v>123</v>
      </c>
      <c r="H52" s="44">
        <f t="shared" si="0"/>
        <v>0</v>
      </c>
      <c r="I52" s="47">
        <f t="shared" si="1"/>
        <v>39000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342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71700</v>
      </c>
      <c r="E56" s="179">
        <f>E57</f>
        <v>306.6</v>
      </c>
      <c r="F56" s="144" t="s">
        <v>126</v>
      </c>
      <c r="G56" s="144" t="s">
        <v>123</v>
      </c>
      <c r="H56" s="44">
        <f>E56+G56</f>
        <v>306.6</v>
      </c>
      <c r="I56" s="47">
        <f>D56-E56</f>
        <v>71393.4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71700</v>
      </c>
      <c r="E57" s="179">
        <f>E58+E59+E60</f>
        <v>306.6</v>
      </c>
      <c r="F57" s="144" t="s">
        <v>126</v>
      </c>
      <c r="G57" s="144" t="s">
        <v>123</v>
      </c>
      <c r="H57" s="44">
        <f t="shared" si="0"/>
        <v>306.6</v>
      </c>
      <c r="I57" s="47">
        <f t="shared" si="1"/>
        <v>71393.4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296.52</v>
      </c>
      <c r="F58" s="144" t="s">
        <v>126</v>
      </c>
      <c r="G58" s="144" t="s">
        <v>123</v>
      </c>
      <c r="H58" s="44">
        <f t="shared" si="0"/>
        <v>296.52</v>
      </c>
      <c r="I58" s="47">
        <f t="shared" si="1"/>
        <v>-296.52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12.6</v>
      </c>
      <c r="F59" s="144" t="s">
        <v>126</v>
      </c>
      <c r="G59" s="144" t="s">
        <v>123</v>
      </c>
      <c r="H59" s="44">
        <f t="shared" si="0"/>
        <v>12.6</v>
      </c>
      <c r="I59" s="47">
        <f t="shared" si="1"/>
        <v>-12.6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>
        <v>-2.52</v>
      </c>
      <c r="F60" s="144" t="s">
        <v>126</v>
      </c>
      <c r="G60" s="144" t="s">
        <v>123</v>
      </c>
      <c r="H60" s="44">
        <f t="shared" si="0"/>
        <v>-2.52</v>
      </c>
      <c r="I60" s="47">
        <f t="shared" si="1"/>
        <v>2.52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2502000</v>
      </c>
      <c r="E61" s="179">
        <f>E62+E67</f>
        <v>225479.84</v>
      </c>
      <c r="F61" s="144" t="s">
        <v>126</v>
      </c>
      <c r="G61" s="144" t="s">
        <v>123</v>
      </c>
      <c r="H61" s="44">
        <f>E61+G61</f>
        <v>225479.84</v>
      </c>
      <c r="I61" s="47">
        <f>D61-E61</f>
        <v>2276520.16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707300</v>
      </c>
      <c r="E62" s="179">
        <f>E63+E64+E65+E66</f>
        <v>209431.62</v>
      </c>
      <c r="F62" s="144" t="s">
        <v>126</v>
      </c>
      <c r="G62" s="144" t="s">
        <v>123</v>
      </c>
      <c r="H62" s="44">
        <f t="shared" si="0"/>
        <v>209431.62</v>
      </c>
      <c r="I62" s="47">
        <f t="shared" si="1"/>
        <v>497868.38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707300</v>
      </c>
      <c r="E63" s="180">
        <v>209399</v>
      </c>
      <c r="F63" s="144" t="s">
        <v>126</v>
      </c>
      <c r="G63" s="144" t="s">
        <v>123</v>
      </c>
      <c r="H63" s="44">
        <f t="shared" si="0"/>
        <v>209399</v>
      </c>
      <c r="I63" s="47">
        <f t="shared" si="1"/>
        <v>497901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32.62</v>
      </c>
      <c r="F64" s="46" t="s">
        <v>126</v>
      </c>
      <c r="G64" s="46" t="s">
        <v>123</v>
      </c>
      <c r="H64" s="44">
        <f t="shared" si="0"/>
        <v>32.62</v>
      </c>
      <c r="I64" s="47">
        <f t="shared" si="1"/>
        <v>-32.62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1794700</v>
      </c>
      <c r="E67" s="179">
        <f>E68+E69+E70</f>
        <v>16048.22</v>
      </c>
      <c r="F67" s="144" t="s">
        <v>126</v>
      </c>
      <c r="G67" s="144" t="s">
        <v>123</v>
      </c>
      <c r="H67" s="44">
        <f t="shared" si="0"/>
        <v>16048.22</v>
      </c>
      <c r="I67" s="47">
        <f t="shared" si="1"/>
        <v>1778651.78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1794700</v>
      </c>
      <c r="E68" s="180">
        <v>15534.44</v>
      </c>
      <c r="F68" s="144" t="s">
        <v>126</v>
      </c>
      <c r="G68" s="144" t="s">
        <v>123</v>
      </c>
      <c r="H68" s="44">
        <f t="shared" si="0"/>
        <v>15534.44</v>
      </c>
      <c r="I68" s="47">
        <f t="shared" si="1"/>
        <v>1779165.56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557.4</v>
      </c>
      <c r="F69" s="144" t="s">
        <v>126</v>
      </c>
      <c r="G69" s="144" t="s">
        <v>123</v>
      </c>
      <c r="H69" s="44">
        <f t="shared" si="0"/>
        <v>557.4</v>
      </c>
      <c r="I69" s="47">
        <f t="shared" si="1"/>
        <v>-557.4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>
        <v>-43.62</v>
      </c>
      <c r="F70" s="144" t="s">
        <v>126</v>
      </c>
      <c r="G70" s="144" t="s">
        <v>123</v>
      </c>
      <c r="H70" s="44">
        <f t="shared" si="0"/>
        <v>-43.62</v>
      </c>
      <c r="I70" s="47">
        <f t="shared" si="1"/>
        <v>43.62</v>
      </c>
    </row>
    <row r="71" spans="1:9" ht="15.75" customHeight="1" thickBot="1">
      <c r="A71" s="39" t="s">
        <v>111</v>
      </c>
      <c r="B71" s="137" t="s">
        <v>256</v>
      </c>
      <c r="C71" s="176" t="s">
        <v>309</v>
      </c>
      <c r="D71" s="79">
        <v>13600</v>
      </c>
      <c r="E71" s="80">
        <v>2500</v>
      </c>
      <c r="F71" s="46" t="s">
        <v>126</v>
      </c>
      <c r="G71" s="46" t="s">
        <v>123</v>
      </c>
      <c r="H71" s="44">
        <f t="shared" si="0"/>
        <v>2500</v>
      </c>
      <c r="I71" s="47">
        <f t="shared" si="1"/>
        <v>11100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2500</v>
      </c>
      <c r="F72" s="46" t="s">
        <v>154</v>
      </c>
      <c r="G72" s="46" t="s">
        <v>123</v>
      </c>
      <c r="H72" s="44">
        <f t="shared" si="0"/>
        <v>2500</v>
      </c>
      <c r="I72" s="47">
        <f t="shared" si="1"/>
        <v>-2500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316400</v>
      </c>
      <c r="E76" s="79">
        <v>0</v>
      </c>
      <c r="F76" s="46" t="s">
        <v>126</v>
      </c>
      <c r="G76" s="46" t="s">
        <v>123</v>
      </c>
      <c r="H76" s="44">
        <f t="shared" si="0"/>
        <v>0</v>
      </c>
      <c r="I76" s="47">
        <f t="shared" si="1"/>
        <v>316400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2600</v>
      </c>
      <c r="E78" s="79">
        <v>1000</v>
      </c>
      <c r="F78" s="46" t="s">
        <v>126</v>
      </c>
      <c r="G78" s="43" t="s">
        <v>123</v>
      </c>
      <c r="H78" s="44">
        <f t="shared" si="0"/>
        <v>1000</v>
      </c>
      <c r="I78" s="47">
        <f t="shared" si="1"/>
        <v>1600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350</v>
      </c>
      <c r="D80" s="79"/>
      <c r="E80" s="79">
        <v>0</v>
      </c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 t="s">
        <v>126</v>
      </c>
      <c r="E96" s="65" t="s">
        <v>377</v>
      </c>
      <c r="F96" s="46"/>
      <c r="G96" s="66" t="s">
        <v>126</v>
      </c>
      <c r="H96" s="65" t="s">
        <v>377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334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336</v>
      </c>
      <c r="B103" s="137"/>
      <c r="C103" s="75" t="s">
        <v>337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 t="s">
        <v>126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367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368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377</v>
      </c>
      <c r="F111" s="58" t="s">
        <v>126</v>
      </c>
      <c r="G111" s="66"/>
      <c r="H111" s="65" t="s">
        <v>377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377</v>
      </c>
      <c r="F112" s="161" t="s">
        <v>126</v>
      </c>
      <c r="G112" s="161" t="s">
        <v>51</v>
      </c>
      <c r="H112" s="65" t="s">
        <v>377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378</v>
      </c>
      <c r="F113" s="58"/>
      <c r="G113" s="58"/>
      <c r="H113" s="209" t="str">
        <f>E113</f>
        <v>-2094941,08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379</v>
      </c>
      <c r="F115" s="144" t="s">
        <v>126</v>
      </c>
      <c r="G115" s="163" t="s">
        <v>51</v>
      </c>
      <c r="H115" s="145" t="str">
        <f>E115</f>
        <v>1481085,68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348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372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2019-03-12T08:00:30Z</cp:lastPrinted>
  <dcterms:created xsi:type="dcterms:W3CDTF">1999-06-18T11:49:53Z</dcterms:created>
  <dcterms:modified xsi:type="dcterms:W3CDTF">2019-03-13T07:56:46Z</dcterms:modified>
  <cp:category/>
  <cp:version/>
  <cp:contentType/>
  <cp:contentStatus/>
</cp:coreProperties>
</file>